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 Positions" sheetId="1" state="visible" r:id="rId3"/>
    <sheet name="Closed Trades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<sst xmlns="http://schemas.openxmlformats.org/spreadsheetml/2006/main" count="95" uniqueCount="83">
  <si>
    <t xml:space="preserve">KASAUTI · Position Tracker</t>
  </si>
  <si>
    <t xml:space="preserve">ACTIVE POSITIONS  ·  Update 'Current Price' daily after NSE close (3:30pm IST)  ·  Blue cells = your input</t>
  </si>
  <si>
    <t xml:space="preserve">Date Added</t>
  </si>
  <si>
    <t xml:space="preserve">Ticker</t>
  </si>
  <si>
    <t xml:space="preserve">Methodology</t>
  </si>
  <si>
    <t xml:space="preserve">Stage</t>
  </si>
  <si>
    <t xml:space="preserve">Entry Price ₹</t>
  </si>
  <si>
    <t xml:space="preserve">Qty</t>
  </si>
  <si>
    <t xml:space="preserve">Cost Basis ₹</t>
  </si>
  <si>
    <t xml:space="preserve">Initial Stop ₹</t>
  </si>
  <si>
    <t xml:space="preserve">Risk/Share ₹</t>
  </si>
  <si>
    <t xml:space="preserve">Risk Amount ₹</t>
  </si>
  <si>
    <t xml:space="preserve">Risk %</t>
  </si>
  <si>
    <t xml:space="preserve">Current Price ₹</t>
  </si>
  <si>
    <t xml:space="preserve">Current Value ₹</t>
  </si>
  <si>
    <t xml:space="preserve">Unr. P&amp;L ₹</t>
  </si>
  <si>
    <t xml:space="preserve">Unr. P&amp;L %</t>
  </si>
  <si>
    <t xml:space="preserve">Trail Stop ₹</t>
  </si>
  <si>
    <t xml:space="preserve">Days Held</t>
  </si>
  <si>
    <t xml:space="preserve">Notes</t>
  </si>
  <si>
    <t xml:space="preserve">TOTALS</t>
  </si>
  <si>
    <t xml:space="preserve">COLOUR GUIDE:</t>
  </si>
  <si>
    <t xml:space="preserve">Blue = your input</t>
  </si>
  <si>
    <t xml:space="preserve">Black = auto-calculated</t>
  </si>
  <si>
    <t xml:space="preserve">Green cell = profit  |  Red cell = loss</t>
  </si>
  <si>
    <t xml:space="preserve">kasauti.in  ·  Free for Nifty 50  ·  Pro for all 2,100+ NSE stocks  ·  Oriondata Technologies LLP · LLPIN ACX-7087  ·  Not investment advice.</t>
  </si>
  <si>
    <t xml:space="preserve">KASAUTI · Closed Trades Journal</t>
  </si>
  <si>
    <t xml:space="preserve">Log every exit here. R-Multiple = your actual gain/loss divided by your initial risk. Track this obsessively.</t>
  </si>
  <si>
    <t xml:space="preserve">Entry Date</t>
  </si>
  <si>
    <t xml:space="preserve">Exit Date</t>
  </si>
  <si>
    <t xml:space="preserve">Exit Price ₹</t>
  </si>
  <si>
    <t xml:space="preserve">Exit Reason</t>
  </si>
  <si>
    <t xml:space="preserve">Proceeds ₹</t>
  </si>
  <si>
    <t xml:space="preserve">Realised P&amp;L ₹</t>
  </si>
  <si>
    <t xml:space="preserve">P&amp;L %</t>
  </si>
  <si>
    <t xml:space="preserve">R-Multiple</t>
  </si>
  <si>
    <t xml:space="preserve">Win/Loss</t>
  </si>
  <si>
    <t xml:space="preserve">Stage at Entry</t>
  </si>
  <si>
    <t xml:space="preserve">KASAUTI · Portfolio Summary</t>
  </si>
  <si>
    <t xml:space="preserve">Total Portfolio Capital ₹</t>
  </si>
  <si>
    <t xml:space="preserve">← Enter your total capital here (₹). This drives all Risk % calculations.</t>
  </si>
  <si>
    <t xml:space="preserve">PORTFOLIO — LIVE</t>
  </si>
  <si>
    <t xml:space="preserve">Active Positions</t>
  </si>
  <si>
    <t xml:space="preserve">Count filled in active sheet</t>
  </si>
  <si>
    <t xml:space="preserve">Total Invested ₹</t>
  </si>
  <si>
    <t xml:space="preserve">Sum of all cost bases</t>
  </si>
  <si>
    <t xml:space="preserve">Current Market Value ₹</t>
  </si>
  <si>
    <t xml:space="preserve">Sum at current prices</t>
  </si>
  <si>
    <t xml:space="preserve">Unrealised P&amp;L ₹</t>
  </si>
  <si>
    <t xml:space="preserve">Mark-to-market gain/loss</t>
  </si>
  <si>
    <t xml:space="preserve">Unrealised P&amp;L %</t>
  </si>
  <si>
    <t xml:space="preserve">Blended return on invested capital</t>
  </si>
  <si>
    <t xml:space="preserve">Cash Available ₹</t>
  </si>
  <si>
    <t xml:space="preserve">Capital not deployed</t>
  </si>
  <si>
    <t xml:space="preserve">Cash %</t>
  </si>
  <si>
    <t xml:space="preserve">Ideal: keep 20-30% cash for new setups</t>
  </si>
  <si>
    <t xml:space="preserve">CLOSED TRADES — STATISTICS</t>
  </si>
  <si>
    <t xml:space="preserve">Total Trades</t>
  </si>
  <si>
    <t xml:space="preserve">Winning Trades</t>
  </si>
  <si>
    <t xml:space="preserve">Losing Trades</t>
  </si>
  <si>
    <t xml:space="preserve">Win Rate</t>
  </si>
  <si>
    <t xml:space="preserve">Target: &gt;50%. System works even at 40% with good R</t>
  </si>
  <si>
    <t xml:space="preserve">Total Realised P&amp;L ₹</t>
  </si>
  <si>
    <t xml:space="preserve">Avg Win ₹</t>
  </si>
  <si>
    <t xml:space="preserve">Avg Loss ₹</t>
  </si>
  <si>
    <t xml:space="preserve">Avg Win %</t>
  </si>
  <si>
    <t xml:space="preserve">Avg Loss %</t>
  </si>
  <si>
    <t xml:space="preserve">Avg R-Multiple</t>
  </si>
  <si>
    <t xml:space="preserve">Target: &gt;1.0R average. This is your edge.</t>
  </si>
  <si>
    <t xml:space="preserve">Best Trade ₹</t>
  </si>
  <si>
    <t xml:space="preserve">Worst Trade ₹</t>
  </si>
  <si>
    <t xml:space="preserve">Avg Days Held</t>
  </si>
  <si>
    <t xml:space="preserve">Position trading: target 20-90 days</t>
  </si>
  <si>
    <t xml:space="preserve">EXPECTANCY — THE EDGE FORMULA</t>
  </si>
  <si>
    <t xml:space="preserve">Expectancy ₹</t>
  </si>
  <si>
    <t xml:space="preserve">Expected profit per trade. Positive = edge exists. Negative = stop trading.</t>
  </si>
  <si>
    <t xml:space="preserve">WHY THESE FORMULAS:</t>
  </si>
  <si>
    <t xml:space="preserve">• R-Multiple: The most honest metric. +2R means you made twice your initial risk. Aim for avg R &gt; 1.0.</t>
  </si>
  <si>
    <t xml:space="preserve">• Expectancy: (Win Rate × Avg Win) + (Loss Rate × Avg Loss). If positive, keep trading. If negative, fix your system.</t>
  </si>
  <si>
    <t xml:space="preserve">• Win Rate alone is meaningless. A 40% win rate with +3R wins beats a 70% win rate with +0.5R wins.</t>
  </si>
  <si>
    <t xml:space="preserve">• Risk %: Never risk more than 1-2% of total capital on any single trade (Risk Amount / Total Capital).</t>
  </si>
  <si>
    <t xml:space="preserve">• Cash %: Position traders hold 20-30% cash. Having no cash means you can't buy the best setups.</t>
  </si>
  <si>
    <t xml:space="preserve">• Trailing Stop: Move it up as stock rises. Never lower a stop. Protect your profits.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</si>
</sst>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#,##0.00"/>
    <numFmt numFmtId="167" formatCode="#,##0"/>
    <numFmt numFmtId="168" formatCode="0.00%"/>
    <numFmt numFmtId="169" formatCode="0"/>
    <numFmt numFmtId="170" formatCode="0.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0192E"/>
      <name val="Arial"/>
      <family val="0"/>
      <charset val="1"/>
    </font>
    <font>
      <sz val="8"/>
      <color rgb="FF555566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9"/>
      <color rgb="FF0000CC"/>
      <name val="Arial"/>
      <family val="0"/>
      <charset val="1"/>
    </font>
    <font>
      <sz val="9"/>
      <color rgb="FF111118"/>
      <name val="Arial"/>
      <family val="0"/>
      <charset val="1"/>
    </font>
    <font>
      <b val="true"/>
      <sz val="9"/>
      <color rgb="FF111118"/>
      <name val="Arial"/>
      <family val="0"/>
      <charset val="1"/>
    </font>
    <font>
      <b val="true"/>
      <sz val="8"/>
      <color rgb="FF555566"/>
      <name val="Arial"/>
      <family val="0"/>
      <charset val="1"/>
    </font>
    <font>
      <sz val="8"/>
      <color rgb="FF0000CC"/>
      <name val="Arial"/>
      <family val="0"/>
      <charset val="1"/>
    </font>
    <font>
      <sz val="8"/>
      <color rgb="FF111118"/>
      <name val="Arial"/>
      <family val="0"/>
      <charset val="1"/>
    </font>
    <font>
      <sz val="7"/>
      <color rgb="FFAAAAAA"/>
      <name val="Arial"/>
      <family val="0"/>
      <charset val="1"/>
    </font>
    <font>
      <b val="true"/>
      <sz val="9"/>
      <color rgb="FFC0192E"/>
      <name val="Arial"/>
      <family val="0"/>
      <charset val="1"/>
    </font>
    <font>
      <b val="true"/>
      <sz val="11"/>
      <color rgb="FF0000CC"/>
      <name val="Arial"/>
      <family val="0"/>
      <charset val="1"/>
    </font>
    <font>
      <i val="true"/>
      <sz val="8"/>
      <color rgb="FF55556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555566"/>
      <name val="Arial"/>
      <family val="0"/>
      <charset val="1"/>
    </font>
    <font>
      <b val="true"/>
      <sz val="10"/>
      <color rgb="FF111118"/>
      <name val="Arial"/>
      <family val="0"/>
      <charset val="1"/>
    </font>
    <font>
      <i val="true"/>
      <sz val="7.5"/>
      <color rgb="FF555566"/>
      <name val="Arial"/>
      <family val="0"/>
      <charset val="1"/>
    </font>
    <font>
      <sz val="7.5"/>
      <color rgb="FF555566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7F7F9"/>
        <bgColor rgb="FFFFFBF0"/>
      </patternFill>
    </fill>
    <fill>
      <patternFill patternType="solid">
        <fgColor rgb="FF1A1A2E"/>
        <bgColor rgb="FF111118"/>
      </patternFill>
    </fill>
    <fill>
      <patternFill patternType="solid">
        <fgColor rgb="FFFFFFFF"/>
        <bgColor rgb="FFFFFBF0"/>
      </patternFill>
    </fill>
    <fill>
      <patternFill patternType="solid">
        <fgColor rgb="FFE8E8F0"/>
        <bgColor rgb="FFF7F7F9"/>
      </patternFill>
    </fill>
    <fill>
      <patternFill patternType="solid">
        <fgColor rgb="FFFFFBF0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CCC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276221"/>
        <sz val="9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  <sz val="9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9C0006"/>
      <rgbColor rgb="FF276221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F0"/>
      <rgbColor rgb="FFE8E8F0"/>
      <rgbColor rgb="FF660066"/>
      <rgbColor rgb="FFFF8080"/>
      <rgbColor rgb="FF0066CC"/>
      <rgbColor rgb="FFCCCC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7F9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66"/>
      <rgbColor rgb="FFAAAAAA"/>
      <rgbColor rgb="FF003366"/>
      <rgbColor rgb="FF339966"/>
      <rgbColor rgb="FF111118"/>
      <rgbColor rgb="FF333300"/>
      <rgbColor rgb="FFC0192E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10"/>
    <col collapsed="false" customWidth="true" hidden="false" outlineLevel="0" max="3" min="3" style="1" width="14"/>
    <col collapsed="false" customWidth="true" hidden="false" outlineLevel="0" max="4" min="4" style="1" width="7"/>
    <col collapsed="false" customWidth="true" hidden="false" outlineLevel="0" max="5" min="5" style="1" width="13"/>
    <col collapsed="false" customWidth="true" hidden="false" outlineLevel="0" max="6" min="6" style="1" width="7"/>
    <col collapsed="false" customWidth="true" hidden="false" outlineLevel="0" max="8" min="7" style="1" width="13"/>
    <col collapsed="false" customWidth="true" hidden="false" outlineLevel="0" max="9" min="9" style="1" width="12"/>
    <col collapsed="false" customWidth="true" hidden="false" outlineLevel="0" max="10" min="10" style="1" width="13"/>
    <col collapsed="false" customWidth="true" hidden="false" outlineLevel="0" max="11" min="11" style="1" width="9"/>
    <col collapsed="false" customWidth="true" hidden="false" outlineLevel="0" max="14" min="12" style="1" width="13"/>
    <col collapsed="false" customWidth="true" hidden="false" outlineLevel="0" max="15" min="15" style="1" width="10"/>
    <col collapsed="false" customWidth="true" hidden="false" outlineLevel="0" max="16" min="16" style="1" width="11"/>
    <col collapsed="false" customWidth="true" hidden="false" outlineLevel="0" max="17" min="17" style="1" width="9"/>
    <col collapsed="false" customWidth="true" hidden="false" outlineLevel="0" max="18" min="18" style="1" width="20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31.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customFormat="false" ht="15" hidden="false" customHeight="true" outlineLevel="0" collapsed="false">
      <c r="A4" s="5"/>
      <c r="B4" s="6"/>
      <c r="C4" s="6"/>
      <c r="D4" s="6"/>
      <c r="E4" s="7"/>
      <c r="F4" s="8"/>
      <c r="G4" s="9" t="str">
        <f aca="false">IF(E4="","",E4*F4)</f>
        <v/>
      </c>
      <c r="H4" s="7"/>
      <c r="I4" s="9" t="str">
        <f aca="false">IF(E4="","",E4-H4)</f>
        <v/>
      </c>
      <c r="J4" s="9" t="str">
        <f aca="false">IF(E4="","",I4*F4)</f>
        <v/>
      </c>
      <c r="K4" s="10" t="str">
        <f aca="false">IF(E4="","",J4/Summary!B3)</f>
        <v/>
      </c>
      <c r="L4" s="7"/>
      <c r="M4" s="9" t="str">
        <f aca="false">IF(L4="","",L4*F4)</f>
        <v/>
      </c>
      <c r="N4" s="9" t="str">
        <f aca="false">IF(L4="","",M4-G4)</f>
        <v/>
      </c>
      <c r="O4" s="10" t="str">
        <f aca="false">IF(E4="","",( L4-E4)/E4)</f>
        <v/>
      </c>
      <c r="P4" s="7"/>
      <c r="Q4" s="11" t="str">
        <f aca="true">IF(A4="","",TODAY()-A4)</f>
        <v/>
      </c>
      <c r="R4" s="6"/>
    </row>
    <row r="5" customFormat="false" ht="15" hidden="false" customHeight="true" outlineLevel="0" collapsed="false">
      <c r="A5" s="12"/>
      <c r="B5" s="13"/>
      <c r="C5" s="13"/>
      <c r="D5" s="13"/>
      <c r="E5" s="14"/>
      <c r="F5" s="15"/>
      <c r="G5" s="16" t="str">
        <f aca="false">IF(E5="","",E5*F5)</f>
        <v/>
      </c>
      <c r="H5" s="14"/>
      <c r="I5" s="16" t="str">
        <f aca="false">IF(E5="","",E5-H5)</f>
        <v/>
      </c>
      <c r="J5" s="16" t="str">
        <f aca="false">IF(E5="","",I5*F5)</f>
        <v/>
      </c>
      <c r="K5" s="17" t="str">
        <f aca="false">IF(E5="","",J5/Summary!B3)</f>
        <v/>
      </c>
      <c r="L5" s="14"/>
      <c r="M5" s="16" t="str">
        <f aca="false">IF(L5="","",L5*F5)</f>
        <v/>
      </c>
      <c r="N5" s="16" t="str">
        <f aca="false">IF(L5="","",M5-G5)</f>
        <v/>
      </c>
      <c r="O5" s="17" t="str">
        <f aca="false">IF(E5="","",( L5-E5)/E5)</f>
        <v/>
      </c>
      <c r="P5" s="14"/>
      <c r="Q5" s="18" t="str">
        <f aca="true">IF(A5="","",TODAY()-A5)</f>
        <v/>
      </c>
      <c r="R5" s="13"/>
    </row>
    <row r="6" customFormat="false" ht="15" hidden="false" customHeight="true" outlineLevel="0" collapsed="false">
      <c r="A6" s="5"/>
      <c r="B6" s="6"/>
      <c r="C6" s="6"/>
      <c r="D6" s="6"/>
      <c r="E6" s="7"/>
      <c r="F6" s="8"/>
      <c r="G6" s="9" t="str">
        <f aca="false">IF(E6="","",E6*F6)</f>
        <v/>
      </c>
      <c r="H6" s="7"/>
      <c r="I6" s="9" t="str">
        <f aca="false">IF(E6="","",E6-H6)</f>
        <v/>
      </c>
      <c r="J6" s="9" t="str">
        <f aca="false">IF(E6="","",I6*F6)</f>
        <v/>
      </c>
      <c r="K6" s="10" t="str">
        <f aca="false">IF(E6="","",J6/Summary!B3)</f>
        <v/>
      </c>
      <c r="L6" s="7"/>
      <c r="M6" s="9" t="str">
        <f aca="false">IF(L6="","",L6*F6)</f>
        <v/>
      </c>
      <c r="N6" s="9" t="str">
        <f aca="false">IF(L6="","",M6-G6)</f>
        <v/>
      </c>
      <c r="O6" s="10" t="str">
        <f aca="false">IF(E6="","",( L6-E6)/E6)</f>
        <v/>
      </c>
      <c r="P6" s="7"/>
      <c r="Q6" s="11" t="str">
        <f aca="true">IF(A6="","",TODAY()-A6)</f>
        <v/>
      </c>
      <c r="R6" s="6"/>
    </row>
    <row r="7" customFormat="false" ht="15" hidden="false" customHeight="true" outlineLevel="0" collapsed="false">
      <c r="A7" s="12"/>
      <c r="B7" s="13"/>
      <c r="C7" s="13"/>
      <c r="D7" s="13"/>
      <c r="E7" s="14"/>
      <c r="F7" s="15"/>
      <c r="G7" s="16" t="str">
        <f aca="false">IF(E7="","",E7*F7)</f>
        <v/>
      </c>
      <c r="H7" s="14"/>
      <c r="I7" s="16" t="str">
        <f aca="false">IF(E7="","",E7-H7)</f>
        <v/>
      </c>
      <c r="J7" s="16" t="str">
        <f aca="false">IF(E7="","",I7*F7)</f>
        <v/>
      </c>
      <c r="K7" s="17" t="str">
        <f aca="false">IF(E7="","",J7/Summary!B3)</f>
        <v/>
      </c>
      <c r="L7" s="14"/>
      <c r="M7" s="16" t="str">
        <f aca="false">IF(L7="","",L7*F7)</f>
        <v/>
      </c>
      <c r="N7" s="16" t="str">
        <f aca="false">IF(L7="","",M7-G7)</f>
        <v/>
      </c>
      <c r="O7" s="17" t="str">
        <f aca="false">IF(E7="","",( L7-E7)/E7)</f>
        <v/>
      </c>
      <c r="P7" s="14"/>
      <c r="Q7" s="18" t="str">
        <f aca="true">IF(A7="","",TODAY()-A7)</f>
        <v/>
      </c>
      <c r="R7" s="13"/>
    </row>
    <row r="8" customFormat="false" ht="15" hidden="false" customHeight="true" outlineLevel="0" collapsed="false">
      <c r="A8" s="5"/>
      <c r="B8" s="6"/>
      <c r="C8" s="6"/>
      <c r="D8" s="6"/>
      <c r="E8" s="7"/>
      <c r="F8" s="8"/>
      <c r="G8" s="9" t="str">
        <f aca="false">IF(E8="","",E8*F8)</f>
        <v/>
      </c>
      <c r="H8" s="7"/>
      <c r="I8" s="9" t="str">
        <f aca="false">IF(E8="","",E8-H8)</f>
        <v/>
      </c>
      <c r="J8" s="9" t="str">
        <f aca="false">IF(E8="","",I8*F8)</f>
        <v/>
      </c>
      <c r="K8" s="10" t="str">
        <f aca="false">IF(E8="","",J8/Summary!B3)</f>
        <v/>
      </c>
      <c r="L8" s="7"/>
      <c r="M8" s="9" t="str">
        <f aca="false">IF(L8="","",L8*F8)</f>
        <v/>
      </c>
      <c r="N8" s="9" t="str">
        <f aca="false">IF(L8="","",M8-G8)</f>
        <v/>
      </c>
      <c r="O8" s="10" t="str">
        <f aca="false">IF(E8="","",( L8-E8)/E8)</f>
        <v/>
      </c>
      <c r="P8" s="7"/>
      <c r="Q8" s="11" t="str">
        <f aca="true">IF(A8="","",TODAY()-A8)</f>
        <v/>
      </c>
      <c r="R8" s="6"/>
    </row>
    <row r="9" customFormat="false" ht="15" hidden="false" customHeight="true" outlineLevel="0" collapsed="false">
      <c r="A9" s="12"/>
      <c r="B9" s="13"/>
      <c r="C9" s="13"/>
      <c r="D9" s="13"/>
      <c r="E9" s="14"/>
      <c r="F9" s="15"/>
      <c r="G9" s="16" t="str">
        <f aca="false">IF(E9="","",E9*F9)</f>
        <v/>
      </c>
      <c r="H9" s="14"/>
      <c r="I9" s="16" t="str">
        <f aca="false">IF(E9="","",E9-H9)</f>
        <v/>
      </c>
      <c r="J9" s="16" t="str">
        <f aca="false">IF(E9="","",I9*F9)</f>
        <v/>
      </c>
      <c r="K9" s="17" t="str">
        <f aca="false">IF(E9="","",J9/Summary!B3)</f>
        <v/>
      </c>
      <c r="L9" s="14"/>
      <c r="M9" s="16" t="str">
        <f aca="false">IF(L9="","",L9*F9)</f>
        <v/>
      </c>
      <c r="N9" s="16" t="str">
        <f aca="false">IF(L9="","",M9-G9)</f>
        <v/>
      </c>
      <c r="O9" s="17" t="str">
        <f aca="false">IF(E9="","",( L9-E9)/E9)</f>
        <v/>
      </c>
      <c r="P9" s="14"/>
      <c r="Q9" s="18" t="str">
        <f aca="true">IF(A9="","",TODAY()-A9)</f>
        <v/>
      </c>
      <c r="R9" s="13"/>
    </row>
    <row r="10" customFormat="false" ht="15" hidden="false" customHeight="true" outlineLevel="0" collapsed="false">
      <c r="A10" s="5"/>
      <c r="B10" s="6"/>
      <c r="C10" s="6"/>
      <c r="D10" s="6"/>
      <c r="E10" s="7"/>
      <c r="F10" s="8"/>
      <c r="G10" s="9" t="str">
        <f aca="false">IF(E10="","",E10*F10)</f>
        <v/>
      </c>
      <c r="H10" s="7"/>
      <c r="I10" s="9" t="str">
        <f aca="false">IF(E10="","",E10-H10)</f>
        <v/>
      </c>
      <c r="J10" s="9" t="str">
        <f aca="false">IF(E10="","",I10*F10)</f>
        <v/>
      </c>
      <c r="K10" s="10" t="str">
        <f aca="false">IF(E10="","",J10/Summary!B3)</f>
        <v/>
      </c>
      <c r="L10" s="7"/>
      <c r="M10" s="9" t="str">
        <f aca="false">IF(L10="","",L10*F10)</f>
        <v/>
      </c>
      <c r="N10" s="9" t="str">
        <f aca="false">IF(L10="","",M10-G10)</f>
        <v/>
      </c>
      <c r="O10" s="10" t="str">
        <f aca="false">IF(E10="","",( L10-E10)/E10)</f>
        <v/>
      </c>
      <c r="P10" s="7"/>
      <c r="Q10" s="11" t="str">
        <f aca="true">IF(A10="","",TODAY()-A10)</f>
        <v/>
      </c>
      <c r="R10" s="6"/>
    </row>
    <row r="11" customFormat="false" ht="15" hidden="false" customHeight="true" outlineLevel="0" collapsed="false">
      <c r="A11" s="12"/>
      <c r="B11" s="13"/>
      <c r="C11" s="13"/>
      <c r="D11" s="13"/>
      <c r="E11" s="14"/>
      <c r="F11" s="15"/>
      <c r="G11" s="16" t="str">
        <f aca="false">IF(E11="","",E11*F11)</f>
        <v/>
      </c>
      <c r="H11" s="14"/>
      <c r="I11" s="16" t="str">
        <f aca="false">IF(E11="","",E11-H11)</f>
        <v/>
      </c>
      <c r="J11" s="16" t="str">
        <f aca="false">IF(E11="","",I11*F11)</f>
        <v/>
      </c>
      <c r="K11" s="17" t="str">
        <f aca="false">IF(E11="","",J11/Summary!B3)</f>
        <v/>
      </c>
      <c r="L11" s="14"/>
      <c r="M11" s="16" t="str">
        <f aca="false">IF(L11="","",L11*F11)</f>
        <v/>
      </c>
      <c r="N11" s="16" t="str">
        <f aca="false">IF(L11="","",M11-G11)</f>
        <v/>
      </c>
      <c r="O11" s="17" t="str">
        <f aca="false">IF(E11="","",( L11-E11)/E11)</f>
        <v/>
      </c>
      <c r="P11" s="14"/>
      <c r="Q11" s="18" t="str">
        <f aca="true">IF(A11="","",TODAY()-A11)</f>
        <v/>
      </c>
      <c r="R11" s="13"/>
    </row>
    <row r="12" customFormat="false" ht="15" hidden="false" customHeight="true" outlineLevel="0" collapsed="false">
      <c r="A12" s="5"/>
      <c r="B12" s="6"/>
      <c r="C12" s="6"/>
      <c r="D12" s="6"/>
      <c r="E12" s="7"/>
      <c r="F12" s="8"/>
      <c r="G12" s="9" t="str">
        <f aca="false">IF(E12="","",E12*F12)</f>
        <v/>
      </c>
      <c r="H12" s="7"/>
      <c r="I12" s="9" t="str">
        <f aca="false">IF(E12="","",E12-H12)</f>
        <v/>
      </c>
      <c r="J12" s="9" t="str">
        <f aca="false">IF(E12="","",I12*F12)</f>
        <v/>
      </c>
      <c r="K12" s="10" t="str">
        <f aca="false">IF(E12="","",J12/Summary!B3)</f>
        <v/>
      </c>
      <c r="L12" s="7"/>
      <c r="M12" s="9" t="str">
        <f aca="false">IF(L12="","",L12*F12)</f>
        <v/>
      </c>
      <c r="N12" s="9" t="str">
        <f aca="false">IF(L12="","",M12-G12)</f>
        <v/>
      </c>
      <c r="O12" s="10" t="str">
        <f aca="false">IF(E12="","",( L12-E12)/E12)</f>
        <v/>
      </c>
      <c r="P12" s="7"/>
      <c r="Q12" s="11" t="str">
        <f aca="true">IF(A12="","",TODAY()-A12)</f>
        <v/>
      </c>
      <c r="R12" s="6"/>
    </row>
    <row r="13" customFormat="false" ht="15" hidden="false" customHeight="true" outlineLevel="0" collapsed="false">
      <c r="A13" s="12"/>
      <c r="B13" s="13"/>
      <c r="C13" s="13"/>
      <c r="D13" s="13"/>
      <c r="E13" s="14"/>
      <c r="F13" s="15"/>
      <c r="G13" s="16" t="str">
        <f aca="false">IF(E13="","",E13*F13)</f>
        <v/>
      </c>
      <c r="H13" s="14"/>
      <c r="I13" s="16" t="str">
        <f aca="false">IF(E13="","",E13-H13)</f>
        <v/>
      </c>
      <c r="J13" s="16" t="str">
        <f aca="false">IF(E13="","",I13*F13)</f>
        <v/>
      </c>
      <c r="K13" s="17" t="str">
        <f aca="false">IF(E13="","",J13/Summary!B3)</f>
        <v/>
      </c>
      <c r="L13" s="14"/>
      <c r="M13" s="16" t="str">
        <f aca="false">IF(L13="","",L13*F13)</f>
        <v/>
      </c>
      <c r="N13" s="16" t="str">
        <f aca="false">IF(L13="","",M13-G13)</f>
        <v/>
      </c>
      <c r="O13" s="17" t="str">
        <f aca="false">IF(E13="","",( L13-E13)/E13)</f>
        <v/>
      </c>
      <c r="P13" s="14"/>
      <c r="Q13" s="18" t="str">
        <f aca="true">IF(A13="","",TODAY()-A13)</f>
        <v/>
      </c>
      <c r="R13" s="13"/>
    </row>
    <row r="14" customFormat="false" ht="15" hidden="false" customHeight="true" outlineLevel="0" collapsed="false">
      <c r="A14" s="5"/>
      <c r="B14" s="6"/>
      <c r="C14" s="6"/>
      <c r="D14" s="6"/>
      <c r="E14" s="7"/>
      <c r="F14" s="8"/>
      <c r="G14" s="9" t="str">
        <f aca="false">IF(E14="","",E14*F14)</f>
        <v/>
      </c>
      <c r="H14" s="7"/>
      <c r="I14" s="9" t="str">
        <f aca="false">IF(E14="","",E14-H14)</f>
        <v/>
      </c>
      <c r="J14" s="9" t="str">
        <f aca="false">IF(E14="","",I14*F14)</f>
        <v/>
      </c>
      <c r="K14" s="10" t="str">
        <f aca="false">IF(E14="","",J14/Summary!B3)</f>
        <v/>
      </c>
      <c r="L14" s="7"/>
      <c r="M14" s="9" t="str">
        <f aca="false">IF(L14="","",L14*F14)</f>
        <v/>
      </c>
      <c r="N14" s="9" t="str">
        <f aca="false">IF(L14="","",M14-G14)</f>
        <v/>
      </c>
      <c r="O14" s="10" t="str">
        <f aca="false">IF(E14="","",( L14-E14)/E14)</f>
        <v/>
      </c>
      <c r="P14" s="7"/>
      <c r="Q14" s="11" t="str">
        <f aca="true">IF(A14="","",TODAY()-A14)</f>
        <v/>
      </c>
      <c r="R14" s="6"/>
    </row>
    <row r="15" customFormat="false" ht="15" hidden="false" customHeight="true" outlineLevel="0" collapsed="false">
      <c r="A15" s="12"/>
      <c r="B15" s="13"/>
      <c r="C15" s="13"/>
      <c r="D15" s="13"/>
      <c r="E15" s="14"/>
      <c r="F15" s="15"/>
      <c r="G15" s="16" t="str">
        <f aca="false">IF(E15="","",E15*F15)</f>
        <v/>
      </c>
      <c r="H15" s="14"/>
      <c r="I15" s="16" t="str">
        <f aca="false">IF(E15="","",E15-H15)</f>
        <v/>
      </c>
      <c r="J15" s="16" t="str">
        <f aca="false">IF(E15="","",I15*F15)</f>
        <v/>
      </c>
      <c r="K15" s="17" t="str">
        <f aca="false">IF(E15="","",J15/Summary!B3)</f>
        <v/>
      </c>
      <c r="L15" s="14"/>
      <c r="M15" s="16" t="str">
        <f aca="false">IF(L15="","",L15*F15)</f>
        <v/>
      </c>
      <c r="N15" s="16" t="str">
        <f aca="false">IF(L15="","",M15-G15)</f>
        <v/>
      </c>
      <c r="O15" s="17" t="str">
        <f aca="false">IF(E15="","",( L15-E15)/E15)</f>
        <v/>
      </c>
      <c r="P15" s="14"/>
      <c r="Q15" s="18" t="str">
        <f aca="true">IF(A15="","",TODAY()-A15)</f>
        <v/>
      </c>
      <c r="R15" s="13"/>
    </row>
    <row r="16" customFormat="false" ht="15" hidden="false" customHeight="true" outlineLevel="0" collapsed="false">
      <c r="A16" s="5"/>
      <c r="B16" s="6"/>
      <c r="C16" s="6"/>
      <c r="D16" s="6"/>
      <c r="E16" s="7"/>
      <c r="F16" s="8"/>
      <c r="G16" s="9" t="str">
        <f aca="false">IF(E16="","",E16*F16)</f>
        <v/>
      </c>
      <c r="H16" s="7"/>
      <c r="I16" s="9" t="str">
        <f aca="false">IF(E16="","",E16-H16)</f>
        <v/>
      </c>
      <c r="J16" s="9" t="str">
        <f aca="false">IF(E16="","",I16*F16)</f>
        <v/>
      </c>
      <c r="K16" s="10" t="str">
        <f aca="false">IF(E16="","",J16/Summary!B3)</f>
        <v/>
      </c>
      <c r="L16" s="7"/>
      <c r="M16" s="9" t="str">
        <f aca="false">IF(L16="","",L16*F16)</f>
        <v/>
      </c>
      <c r="N16" s="9" t="str">
        <f aca="false">IF(L16="","",M16-G16)</f>
        <v/>
      </c>
      <c r="O16" s="10" t="str">
        <f aca="false">IF(E16="","",( L16-E16)/E16)</f>
        <v/>
      </c>
      <c r="P16" s="7"/>
      <c r="Q16" s="11" t="str">
        <f aca="true">IF(A16="","",TODAY()-A16)</f>
        <v/>
      </c>
      <c r="R16" s="6"/>
    </row>
    <row r="17" customFormat="false" ht="15" hidden="false" customHeight="true" outlineLevel="0" collapsed="false">
      <c r="A17" s="12"/>
      <c r="B17" s="13"/>
      <c r="C17" s="13"/>
      <c r="D17" s="13"/>
      <c r="E17" s="14"/>
      <c r="F17" s="15"/>
      <c r="G17" s="16" t="str">
        <f aca="false">IF(E17="","",E17*F17)</f>
        <v/>
      </c>
      <c r="H17" s="14"/>
      <c r="I17" s="16" t="str">
        <f aca="false">IF(E17="","",E17-H17)</f>
        <v/>
      </c>
      <c r="J17" s="16" t="str">
        <f aca="false">IF(E17="","",I17*F17)</f>
        <v/>
      </c>
      <c r="K17" s="17" t="str">
        <f aca="false">IF(E17="","",J17/Summary!B3)</f>
        <v/>
      </c>
      <c r="L17" s="14"/>
      <c r="M17" s="16" t="str">
        <f aca="false">IF(L17="","",L17*F17)</f>
        <v/>
      </c>
      <c r="N17" s="16" t="str">
        <f aca="false">IF(L17="","",M17-G17)</f>
        <v/>
      </c>
      <c r="O17" s="17" t="str">
        <f aca="false">IF(E17="","",( L17-E17)/E17)</f>
        <v/>
      </c>
      <c r="P17" s="14"/>
      <c r="Q17" s="18" t="str">
        <f aca="true">IF(A17="","",TODAY()-A17)</f>
        <v/>
      </c>
      <c r="R17" s="13"/>
    </row>
    <row r="18" customFormat="false" ht="15" hidden="false" customHeight="true" outlineLevel="0" collapsed="false">
      <c r="A18" s="5"/>
      <c r="B18" s="6"/>
      <c r="C18" s="6"/>
      <c r="D18" s="6"/>
      <c r="E18" s="7"/>
      <c r="F18" s="8"/>
      <c r="G18" s="9" t="str">
        <f aca="false">IF(E18="","",E18*F18)</f>
        <v/>
      </c>
      <c r="H18" s="7"/>
      <c r="I18" s="9" t="str">
        <f aca="false">IF(E18="","",E18-H18)</f>
        <v/>
      </c>
      <c r="J18" s="9" t="str">
        <f aca="false">IF(E18="","",I18*F18)</f>
        <v/>
      </c>
      <c r="K18" s="10" t="str">
        <f aca="false">IF(E18="","",J18/Summary!B3)</f>
        <v/>
      </c>
      <c r="L18" s="7"/>
      <c r="M18" s="9" t="str">
        <f aca="false">IF(L18="","",L18*F18)</f>
        <v/>
      </c>
      <c r="N18" s="9" t="str">
        <f aca="false">IF(L18="","",M18-G18)</f>
        <v/>
      </c>
      <c r="O18" s="10" t="str">
        <f aca="false">IF(E18="","",( L18-E18)/E18)</f>
        <v/>
      </c>
      <c r="P18" s="7"/>
      <c r="Q18" s="11" t="str">
        <f aca="true">IF(A18="","",TODAY()-A18)</f>
        <v/>
      </c>
      <c r="R18" s="6"/>
    </row>
    <row r="19" customFormat="false" ht="15" hidden="false" customHeight="true" outlineLevel="0" collapsed="false">
      <c r="A19" s="12"/>
      <c r="B19" s="13"/>
      <c r="C19" s="13"/>
      <c r="D19" s="13"/>
      <c r="E19" s="14"/>
      <c r="F19" s="15"/>
      <c r="G19" s="16" t="str">
        <f aca="false">IF(E19="","",E19*F19)</f>
        <v/>
      </c>
      <c r="H19" s="14"/>
      <c r="I19" s="16" t="str">
        <f aca="false">IF(E19="","",E19-H19)</f>
        <v/>
      </c>
      <c r="J19" s="16" t="str">
        <f aca="false">IF(E19="","",I19*F19)</f>
        <v/>
      </c>
      <c r="K19" s="17" t="str">
        <f aca="false">IF(E19="","",J19/Summary!B3)</f>
        <v/>
      </c>
      <c r="L19" s="14"/>
      <c r="M19" s="16" t="str">
        <f aca="false">IF(L19="","",L19*F19)</f>
        <v/>
      </c>
      <c r="N19" s="16" t="str">
        <f aca="false">IF(L19="","",M19-G19)</f>
        <v/>
      </c>
      <c r="O19" s="17" t="str">
        <f aca="false">IF(E19="","",( L19-E19)/E19)</f>
        <v/>
      </c>
      <c r="P19" s="14"/>
      <c r="Q19" s="18" t="str">
        <f aca="true">IF(A19="","",TODAY()-A19)</f>
        <v/>
      </c>
      <c r="R19" s="13"/>
    </row>
    <row r="20" customFormat="false" ht="15" hidden="false" customHeight="true" outlineLevel="0" collapsed="false">
      <c r="A20" s="5"/>
      <c r="B20" s="6"/>
      <c r="C20" s="6"/>
      <c r="D20" s="6"/>
      <c r="E20" s="7"/>
      <c r="F20" s="8"/>
      <c r="G20" s="9" t="str">
        <f aca="false">IF(E20="","",E20*F20)</f>
        <v/>
      </c>
      <c r="H20" s="7"/>
      <c r="I20" s="9" t="str">
        <f aca="false">IF(E20="","",E20-H20)</f>
        <v/>
      </c>
      <c r="J20" s="9" t="str">
        <f aca="false">IF(E20="","",I20*F20)</f>
        <v/>
      </c>
      <c r="K20" s="10" t="str">
        <f aca="false">IF(E20="","",J20/Summary!B3)</f>
        <v/>
      </c>
      <c r="L20" s="7"/>
      <c r="M20" s="9" t="str">
        <f aca="false">IF(L20="","",L20*F20)</f>
        <v/>
      </c>
      <c r="N20" s="9" t="str">
        <f aca="false">IF(L20="","",M20-G20)</f>
        <v/>
      </c>
      <c r="O20" s="10" t="str">
        <f aca="false">IF(E20="","",( L20-E20)/E20)</f>
        <v/>
      </c>
      <c r="P20" s="7"/>
      <c r="Q20" s="11" t="str">
        <f aca="true">IF(A20="","",TODAY()-A20)</f>
        <v/>
      </c>
      <c r="R20" s="6"/>
    </row>
    <row r="21" customFormat="false" ht="15" hidden="false" customHeight="true" outlineLevel="0" collapsed="false">
      <c r="A21" s="12"/>
      <c r="B21" s="13"/>
      <c r="C21" s="13"/>
      <c r="D21" s="13"/>
      <c r="E21" s="14"/>
      <c r="F21" s="15"/>
      <c r="G21" s="16" t="str">
        <f aca="false">IF(E21="","",E21*F21)</f>
        <v/>
      </c>
      <c r="H21" s="14"/>
      <c r="I21" s="16" t="str">
        <f aca="false">IF(E21="","",E21-H21)</f>
        <v/>
      </c>
      <c r="J21" s="16" t="str">
        <f aca="false">IF(E21="","",I21*F21)</f>
        <v/>
      </c>
      <c r="K21" s="17" t="str">
        <f aca="false">IF(E21="","",J21/Summary!B3)</f>
        <v/>
      </c>
      <c r="L21" s="14"/>
      <c r="M21" s="16" t="str">
        <f aca="false">IF(L21="","",L21*F21)</f>
        <v/>
      </c>
      <c r="N21" s="16" t="str">
        <f aca="false">IF(L21="","",M21-G21)</f>
        <v/>
      </c>
      <c r="O21" s="17" t="str">
        <f aca="false">IF(E21="","",( L21-E21)/E21)</f>
        <v/>
      </c>
      <c r="P21" s="14"/>
      <c r="Q21" s="18" t="str">
        <f aca="true">IF(A21="","",TODAY()-A21)</f>
        <v/>
      </c>
      <c r="R21" s="13"/>
    </row>
    <row r="22" customFormat="false" ht="15" hidden="false" customHeight="true" outlineLevel="0" collapsed="false">
      <c r="A22" s="5"/>
      <c r="B22" s="6"/>
      <c r="C22" s="6"/>
      <c r="D22" s="6"/>
      <c r="E22" s="7"/>
      <c r="F22" s="8"/>
      <c r="G22" s="9" t="str">
        <f aca="false">IF(E22="","",E22*F22)</f>
        <v/>
      </c>
      <c r="H22" s="7"/>
      <c r="I22" s="9" t="str">
        <f aca="false">IF(E22="","",E22-H22)</f>
        <v/>
      </c>
      <c r="J22" s="9" t="str">
        <f aca="false">IF(E22="","",I22*F22)</f>
        <v/>
      </c>
      <c r="K22" s="10" t="str">
        <f aca="false">IF(E22="","",J22/Summary!B3)</f>
        <v/>
      </c>
      <c r="L22" s="7"/>
      <c r="M22" s="9" t="str">
        <f aca="false">IF(L22="","",L22*F22)</f>
        <v/>
      </c>
      <c r="N22" s="9" t="str">
        <f aca="false">IF(L22="","",M22-G22)</f>
        <v/>
      </c>
      <c r="O22" s="10" t="str">
        <f aca="false">IF(E22="","",( L22-E22)/E22)</f>
        <v/>
      </c>
      <c r="P22" s="7"/>
      <c r="Q22" s="11" t="str">
        <f aca="true">IF(A22="","",TODAY()-A22)</f>
        <v/>
      </c>
      <c r="R22" s="6"/>
    </row>
    <row r="23" customFormat="false" ht="15" hidden="false" customHeight="true" outlineLevel="0" collapsed="false">
      <c r="A23" s="12"/>
      <c r="B23" s="13"/>
      <c r="C23" s="13"/>
      <c r="D23" s="13"/>
      <c r="E23" s="14"/>
      <c r="F23" s="15"/>
      <c r="G23" s="16" t="str">
        <f aca="false">IF(E23="","",E23*F23)</f>
        <v/>
      </c>
      <c r="H23" s="14"/>
      <c r="I23" s="16" t="str">
        <f aca="false">IF(E23="","",E23-H23)</f>
        <v/>
      </c>
      <c r="J23" s="16" t="str">
        <f aca="false">IF(E23="","",I23*F23)</f>
        <v/>
      </c>
      <c r="K23" s="17" t="str">
        <f aca="false">IF(E23="","",J23/Summary!B3)</f>
        <v/>
      </c>
      <c r="L23" s="14"/>
      <c r="M23" s="16" t="str">
        <f aca="false">IF(L23="","",L23*F23)</f>
        <v/>
      </c>
      <c r="N23" s="16" t="str">
        <f aca="false">IF(L23="","",M23-G23)</f>
        <v/>
      </c>
      <c r="O23" s="17" t="str">
        <f aca="false">IF(E23="","",( L23-E23)/E23)</f>
        <v/>
      </c>
      <c r="P23" s="14"/>
      <c r="Q23" s="18" t="str">
        <f aca="true">IF(A23="","",TODAY()-A23)</f>
        <v/>
      </c>
      <c r="R23" s="13"/>
    </row>
    <row r="25" customFormat="false" ht="21.75" hidden="false" customHeight="true" outlineLevel="0" collapsed="false">
      <c r="A25" s="19" t="s">
        <v>20</v>
      </c>
      <c r="B25" s="19"/>
      <c r="C25" s="19"/>
      <c r="D25" s="19"/>
      <c r="E25" s="19"/>
      <c r="F25" s="19"/>
      <c r="G25" s="20" t="n">
        <f aca="false">SUM(G4:G23)</f>
        <v>0</v>
      </c>
      <c r="J25" s="20" t="n">
        <f aca="false">SUM(J4:J23)</f>
        <v>0</v>
      </c>
      <c r="M25" s="20" t="n">
        <f aca="false">SUM(M4:M23)</f>
        <v>0</v>
      </c>
      <c r="N25" s="20" t="n">
        <f aca="false">SUM(N4:N23)</f>
        <v>0</v>
      </c>
      <c r="O25" s="21" t="str">
        <f aca="false">IF(G25=0,"",N25/G25)</f>
        <v/>
      </c>
    </row>
    <row r="27" customFormat="false" ht="15" hidden="false" customHeight="true" outlineLevel="0" collapsed="false">
      <c r="A27" s="22" t="s">
        <v>21</v>
      </c>
      <c r="B27" s="23" t="s">
        <v>22</v>
      </c>
      <c r="D27" s="24" t="s">
        <v>23</v>
      </c>
      <c r="F27" s="25" t="s">
        <v>24</v>
      </c>
    </row>
    <row r="29" customFormat="false" ht="15" hidden="false" customHeight="true" outlineLevel="0" collapsed="false">
      <c r="A29" s="26" t="s">
        <v>25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</sheetData>
  <mergeCells count="4">
    <mergeCell ref="A1:R1"/>
    <mergeCell ref="A2:R2"/>
    <mergeCell ref="A25:F25"/>
    <mergeCell ref="A29:S29"/>
  </mergeCells>
  <conditionalFormatting sqref="N4:N23">
    <cfRule type="colorScale" priority="2">
      <colorScale>
        <cfvo type="min" val="0"/>
        <cfvo type="num" val="0"/>
        <cfvo type="max" val="0"/>
        <color rgb="FFFFC7CE"/>
        <color rgb="FFFFFFFF"/>
        <color rgb="FFC6EFCE"/>
      </colorScale>
    </cfRule>
  </conditionalFormatting>
  <conditionalFormatting sqref="O4:O23">
    <cfRule type="colorScale" priority="3">
      <colorScale>
        <cfvo type="min" val="0"/>
        <cfvo type="num" val="0"/>
        <cfvo type="max" val="0"/>
        <color rgb="FFFFC7CE"/>
        <color rgb="FFFFFFFF"/>
        <color rgb="FFC6EFCE"/>
      </colorScale>
    </cfRule>
  </conditionalFormatting>
  <dataValidations count="2">
    <dataValidation allowBlank="true" errorStyle="stop" operator="between" showDropDown="false" showErrorMessage="false" showInputMessage="false" sqref="C4:C23" type="list">
      <formula1>"Minervini,Darvas,Weinstein,Magee,Livermore,Mixed"</formula1>
      <formula2>0</formula2>
    </dataValidation>
    <dataValidation allowBlank="true" errorStyle="stop" operator="between" showDropDown="false" showErrorMessage="false" showInputMessage="false" sqref="D4:D23" type="list">
      <formula1>"1,2,3,4"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1"/>
    <col collapsed="false" customWidth="true" hidden="false" outlineLevel="0" max="3" min="3" style="1" width="10"/>
    <col collapsed="false" customWidth="true" hidden="false" outlineLevel="0" max="4" min="4" style="1" width="14"/>
    <col collapsed="false" customWidth="true" hidden="false" outlineLevel="0" max="5" min="5" style="1" width="13"/>
    <col collapsed="false" customWidth="true" hidden="false" outlineLevel="0" max="6" min="6" style="1" width="7"/>
    <col collapsed="false" customWidth="true" hidden="false" outlineLevel="0" max="10" min="7" style="1" width="13"/>
    <col collapsed="false" customWidth="true" hidden="false" outlineLevel="0" max="11" min="11" style="1" width="14"/>
    <col collapsed="false" customWidth="true" hidden="false" outlineLevel="0" max="13" min="12" style="1" width="13"/>
    <col collapsed="false" customWidth="true" hidden="false" outlineLevel="0" max="14" min="14" style="1" width="9"/>
    <col collapsed="false" customWidth="true" hidden="false" outlineLevel="0" max="15" min="15" style="1" width="10"/>
    <col collapsed="false" customWidth="true" hidden="false" outlineLevel="0" max="17" min="16" style="1" width="9"/>
    <col collapsed="false" customWidth="true" hidden="false" outlineLevel="0" max="18" min="18" style="1" width="10"/>
    <col collapsed="false" customWidth="true" hidden="false" outlineLevel="0" max="19" min="19" style="1" width="22"/>
  </cols>
  <sheetData>
    <row r="1" customFormat="false" ht="27.75" hidden="false" customHeight="true" outlineLevel="0" collapsed="false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8" hidden="false" customHeight="true" outlineLevel="0" collapsed="false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31.5" hidden="false" customHeight="true" outlineLevel="0" collapsed="false">
      <c r="A3" s="4" t="s">
        <v>28</v>
      </c>
      <c r="B3" s="4" t="s">
        <v>29</v>
      </c>
      <c r="C3" s="4" t="s">
        <v>3</v>
      </c>
      <c r="D3" s="4" t="s">
        <v>4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11</v>
      </c>
      <c r="J3" s="4" t="s">
        <v>30</v>
      </c>
      <c r="K3" s="4" t="s">
        <v>31</v>
      </c>
      <c r="L3" s="4" t="s">
        <v>32</v>
      </c>
      <c r="M3" s="4" t="s">
        <v>33</v>
      </c>
      <c r="N3" s="4" t="s">
        <v>34</v>
      </c>
      <c r="O3" s="4" t="s">
        <v>35</v>
      </c>
      <c r="P3" s="4" t="s">
        <v>18</v>
      </c>
      <c r="Q3" s="4" t="s">
        <v>36</v>
      </c>
      <c r="R3" s="4" t="s">
        <v>37</v>
      </c>
      <c r="S3" s="4" t="s">
        <v>19</v>
      </c>
    </row>
    <row r="4" customFormat="false" ht="15" hidden="false" customHeight="true" outlineLevel="0" collapsed="false">
      <c r="A4" s="5"/>
      <c r="B4" s="5"/>
      <c r="C4" s="6"/>
      <c r="D4" s="6"/>
      <c r="E4" s="7"/>
      <c r="F4" s="8"/>
      <c r="G4" s="9" t="str">
        <f aca="false">IF(E4="","",E4*F4)</f>
        <v/>
      </c>
      <c r="H4" s="7"/>
      <c r="I4" s="9" t="str">
        <f aca="false">IF(E4="","",( E4-H4)*F4)</f>
        <v/>
      </c>
      <c r="J4" s="7"/>
      <c r="K4" s="6"/>
      <c r="L4" s="9" t="str">
        <f aca="false">IF(J4="","",J4*F4)</f>
        <v/>
      </c>
      <c r="M4" s="9" t="str">
        <f aca="false">IF(J4="","",L4-G4)</f>
        <v/>
      </c>
      <c r="N4" s="10" t="str">
        <f aca="false">IF(E4="","",(J4-E4)/E4)</f>
        <v/>
      </c>
      <c r="O4" s="27" t="str">
        <f aca="false">IF(I4=0,"",IF(I4="","",M4/I4))</f>
        <v/>
      </c>
      <c r="P4" s="11" t="str">
        <f aca="false">IF(A4="","",B4-A4)</f>
        <v/>
      </c>
      <c r="Q4" s="28" t="str">
        <f aca="false">IF(M4="","",IF(M4&gt;0,"WIN","LOSS"))</f>
        <v/>
      </c>
      <c r="R4" s="6"/>
      <c r="S4" s="6"/>
    </row>
    <row r="5" customFormat="false" ht="15" hidden="false" customHeight="true" outlineLevel="0" collapsed="false">
      <c r="A5" s="12"/>
      <c r="B5" s="12"/>
      <c r="C5" s="13"/>
      <c r="D5" s="13"/>
      <c r="E5" s="14"/>
      <c r="F5" s="15"/>
      <c r="G5" s="16" t="str">
        <f aca="false">IF(E5="","",E5*F5)</f>
        <v/>
      </c>
      <c r="H5" s="14"/>
      <c r="I5" s="16" t="str">
        <f aca="false">IF(E5="","",( E5-H5)*F5)</f>
        <v/>
      </c>
      <c r="J5" s="14"/>
      <c r="K5" s="13"/>
      <c r="L5" s="16" t="str">
        <f aca="false">IF(J5="","",J5*F5)</f>
        <v/>
      </c>
      <c r="M5" s="16" t="str">
        <f aca="false">IF(J5="","",L5-G5)</f>
        <v/>
      </c>
      <c r="N5" s="17" t="str">
        <f aca="false">IF(E5="","",(J5-E5)/E5)</f>
        <v/>
      </c>
      <c r="O5" s="29" t="str">
        <f aca="false">IF(I5=0,"",IF(I5="","",M5/I5))</f>
        <v/>
      </c>
      <c r="P5" s="18" t="str">
        <f aca="false">IF(A5="","",B5-A5)</f>
        <v/>
      </c>
      <c r="Q5" s="30" t="str">
        <f aca="false">IF(M5="","",IF(M5&gt;0,"WIN","LOSS"))</f>
        <v/>
      </c>
      <c r="R5" s="13"/>
      <c r="S5" s="13"/>
    </row>
    <row r="6" customFormat="false" ht="15" hidden="false" customHeight="true" outlineLevel="0" collapsed="false">
      <c r="A6" s="5"/>
      <c r="B6" s="5"/>
      <c r="C6" s="6"/>
      <c r="D6" s="6"/>
      <c r="E6" s="7"/>
      <c r="F6" s="8"/>
      <c r="G6" s="9" t="str">
        <f aca="false">IF(E6="","",E6*F6)</f>
        <v/>
      </c>
      <c r="H6" s="7"/>
      <c r="I6" s="9" t="str">
        <f aca="false">IF(E6="","",( E6-H6)*F6)</f>
        <v/>
      </c>
      <c r="J6" s="7"/>
      <c r="K6" s="6"/>
      <c r="L6" s="9" t="str">
        <f aca="false">IF(J6="","",J6*F6)</f>
        <v/>
      </c>
      <c r="M6" s="9" t="str">
        <f aca="false">IF(J6="","",L6-G6)</f>
        <v/>
      </c>
      <c r="N6" s="10" t="str">
        <f aca="false">IF(E6="","",(J6-E6)/E6)</f>
        <v/>
      </c>
      <c r="O6" s="27" t="str">
        <f aca="false">IF(I6=0,"",IF(I6="","",M6/I6))</f>
        <v/>
      </c>
      <c r="P6" s="11" t="str">
        <f aca="false">IF(A6="","",B6-A6)</f>
        <v/>
      </c>
      <c r="Q6" s="28" t="str">
        <f aca="false">IF(M6="","",IF(M6&gt;0,"WIN","LOSS"))</f>
        <v/>
      </c>
      <c r="R6" s="6"/>
      <c r="S6" s="6"/>
    </row>
    <row r="7" customFormat="false" ht="15" hidden="false" customHeight="true" outlineLevel="0" collapsed="false">
      <c r="A7" s="12"/>
      <c r="B7" s="12"/>
      <c r="C7" s="13"/>
      <c r="D7" s="13"/>
      <c r="E7" s="14"/>
      <c r="F7" s="15"/>
      <c r="G7" s="16" t="str">
        <f aca="false">IF(E7="","",E7*F7)</f>
        <v/>
      </c>
      <c r="H7" s="14"/>
      <c r="I7" s="16" t="str">
        <f aca="false">IF(E7="","",( E7-H7)*F7)</f>
        <v/>
      </c>
      <c r="J7" s="14"/>
      <c r="K7" s="13"/>
      <c r="L7" s="16" t="str">
        <f aca="false">IF(J7="","",J7*F7)</f>
        <v/>
      </c>
      <c r="M7" s="16" t="str">
        <f aca="false">IF(J7="","",L7-G7)</f>
        <v/>
      </c>
      <c r="N7" s="17" t="str">
        <f aca="false">IF(E7="","",(J7-E7)/E7)</f>
        <v/>
      </c>
      <c r="O7" s="29" t="str">
        <f aca="false">IF(I7=0,"",IF(I7="","",M7/I7))</f>
        <v/>
      </c>
      <c r="P7" s="18" t="str">
        <f aca="false">IF(A7="","",B7-A7)</f>
        <v/>
      </c>
      <c r="Q7" s="30" t="str">
        <f aca="false">IF(M7="","",IF(M7&gt;0,"WIN","LOSS"))</f>
        <v/>
      </c>
      <c r="R7" s="13"/>
      <c r="S7" s="13"/>
    </row>
    <row r="8" customFormat="false" ht="15" hidden="false" customHeight="true" outlineLevel="0" collapsed="false">
      <c r="A8" s="5"/>
      <c r="B8" s="5"/>
      <c r="C8" s="6"/>
      <c r="D8" s="6"/>
      <c r="E8" s="7"/>
      <c r="F8" s="8"/>
      <c r="G8" s="9" t="str">
        <f aca="false">IF(E8="","",E8*F8)</f>
        <v/>
      </c>
      <c r="H8" s="7"/>
      <c r="I8" s="9" t="str">
        <f aca="false">IF(E8="","",( E8-H8)*F8)</f>
        <v/>
      </c>
      <c r="J8" s="7"/>
      <c r="K8" s="6"/>
      <c r="L8" s="9" t="str">
        <f aca="false">IF(J8="","",J8*F8)</f>
        <v/>
      </c>
      <c r="M8" s="9" t="str">
        <f aca="false">IF(J8="","",L8-G8)</f>
        <v/>
      </c>
      <c r="N8" s="10" t="str">
        <f aca="false">IF(E8="","",(J8-E8)/E8)</f>
        <v/>
      </c>
      <c r="O8" s="27" t="str">
        <f aca="false">IF(I8=0,"",IF(I8="","",M8/I8))</f>
        <v/>
      </c>
      <c r="P8" s="11" t="str">
        <f aca="false">IF(A8="","",B8-A8)</f>
        <v/>
      </c>
      <c r="Q8" s="28" t="str">
        <f aca="false">IF(M8="","",IF(M8&gt;0,"WIN","LOSS"))</f>
        <v/>
      </c>
      <c r="R8" s="6"/>
      <c r="S8" s="6"/>
    </row>
    <row r="9" customFormat="false" ht="15" hidden="false" customHeight="true" outlineLevel="0" collapsed="false">
      <c r="A9" s="12"/>
      <c r="B9" s="12"/>
      <c r="C9" s="13"/>
      <c r="D9" s="13"/>
      <c r="E9" s="14"/>
      <c r="F9" s="15"/>
      <c r="G9" s="16" t="str">
        <f aca="false">IF(E9="","",E9*F9)</f>
        <v/>
      </c>
      <c r="H9" s="14"/>
      <c r="I9" s="16" t="str">
        <f aca="false">IF(E9="","",( E9-H9)*F9)</f>
        <v/>
      </c>
      <c r="J9" s="14"/>
      <c r="K9" s="13"/>
      <c r="L9" s="16" t="str">
        <f aca="false">IF(J9="","",J9*F9)</f>
        <v/>
      </c>
      <c r="M9" s="16" t="str">
        <f aca="false">IF(J9="","",L9-G9)</f>
        <v/>
      </c>
      <c r="N9" s="17" t="str">
        <f aca="false">IF(E9="","",(J9-E9)/E9)</f>
        <v/>
      </c>
      <c r="O9" s="29" t="str">
        <f aca="false">IF(I9=0,"",IF(I9="","",M9/I9))</f>
        <v/>
      </c>
      <c r="P9" s="18" t="str">
        <f aca="false">IF(A9="","",B9-A9)</f>
        <v/>
      </c>
      <c r="Q9" s="30" t="str">
        <f aca="false">IF(M9="","",IF(M9&gt;0,"WIN","LOSS"))</f>
        <v/>
      </c>
      <c r="R9" s="13"/>
      <c r="S9" s="13"/>
    </row>
    <row r="10" customFormat="false" ht="15" hidden="false" customHeight="true" outlineLevel="0" collapsed="false">
      <c r="A10" s="5"/>
      <c r="B10" s="5"/>
      <c r="C10" s="6"/>
      <c r="D10" s="6"/>
      <c r="E10" s="7"/>
      <c r="F10" s="8"/>
      <c r="G10" s="9" t="str">
        <f aca="false">IF(E10="","",E10*F10)</f>
        <v/>
      </c>
      <c r="H10" s="7"/>
      <c r="I10" s="9" t="str">
        <f aca="false">IF(E10="","",( E10-H10)*F10)</f>
        <v/>
      </c>
      <c r="J10" s="7"/>
      <c r="K10" s="6"/>
      <c r="L10" s="9" t="str">
        <f aca="false">IF(J10="","",J10*F10)</f>
        <v/>
      </c>
      <c r="M10" s="9" t="str">
        <f aca="false">IF(J10="","",L10-G10)</f>
        <v/>
      </c>
      <c r="N10" s="10" t="str">
        <f aca="false">IF(E10="","",(J10-E10)/E10)</f>
        <v/>
      </c>
      <c r="O10" s="27" t="str">
        <f aca="false">IF(I10=0,"",IF(I10="","",M10/I10))</f>
        <v/>
      </c>
      <c r="P10" s="11" t="str">
        <f aca="false">IF(A10="","",B10-A10)</f>
        <v/>
      </c>
      <c r="Q10" s="28" t="str">
        <f aca="false">IF(M10="","",IF(M10&gt;0,"WIN","LOSS"))</f>
        <v/>
      </c>
      <c r="R10" s="6"/>
      <c r="S10" s="6"/>
    </row>
    <row r="11" customFormat="false" ht="15" hidden="false" customHeight="true" outlineLevel="0" collapsed="false">
      <c r="A11" s="12"/>
      <c r="B11" s="12"/>
      <c r="C11" s="13"/>
      <c r="D11" s="13"/>
      <c r="E11" s="14"/>
      <c r="F11" s="15"/>
      <c r="G11" s="16" t="str">
        <f aca="false">IF(E11="","",E11*F11)</f>
        <v/>
      </c>
      <c r="H11" s="14"/>
      <c r="I11" s="16" t="str">
        <f aca="false">IF(E11="","",( E11-H11)*F11)</f>
        <v/>
      </c>
      <c r="J11" s="14"/>
      <c r="K11" s="13"/>
      <c r="L11" s="16" t="str">
        <f aca="false">IF(J11="","",J11*F11)</f>
        <v/>
      </c>
      <c r="M11" s="16" t="str">
        <f aca="false">IF(J11="","",L11-G11)</f>
        <v/>
      </c>
      <c r="N11" s="17" t="str">
        <f aca="false">IF(E11="","",(J11-E11)/E11)</f>
        <v/>
      </c>
      <c r="O11" s="29" t="str">
        <f aca="false">IF(I11=0,"",IF(I11="","",M11/I11))</f>
        <v/>
      </c>
      <c r="P11" s="18" t="str">
        <f aca="false">IF(A11="","",B11-A11)</f>
        <v/>
      </c>
      <c r="Q11" s="30" t="str">
        <f aca="false">IF(M11="","",IF(M11&gt;0,"WIN","LOSS"))</f>
        <v/>
      </c>
      <c r="R11" s="13"/>
      <c r="S11" s="13"/>
    </row>
    <row r="12" customFormat="false" ht="15" hidden="false" customHeight="true" outlineLevel="0" collapsed="false">
      <c r="A12" s="5"/>
      <c r="B12" s="5"/>
      <c r="C12" s="6"/>
      <c r="D12" s="6"/>
      <c r="E12" s="7"/>
      <c r="F12" s="8"/>
      <c r="G12" s="9" t="str">
        <f aca="false">IF(E12="","",E12*F12)</f>
        <v/>
      </c>
      <c r="H12" s="7"/>
      <c r="I12" s="9" t="str">
        <f aca="false">IF(E12="","",( E12-H12)*F12)</f>
        <v/>
      </c>
      <c r="J12" s="7"/>
      <c r="K12" s="6"/>
      <c r="L12" s="9" t="str">
        <f aca="false">IF(J12="","",J12*F12)</f>
        <v/>
      </c>
      <c r="M12" s="9" t="str">
        <f aca="false">IF(J12="","",L12-G12)</f>
        <v/>
      </c>
      <c r="N12" s="10" t="str">
        <f aca="false">IF(E12="","",(J12-E12)/E12)</f>
        <v/>
      </c>
      <c r="O12" s="27" t="str">
        <f aca="false">IF(I12=0,"",IF(I12="","",M12/I12))</f>
        <v/>
      </c>
      <c r="P12" s="11" t="str">
        <f aca="false">IF(A12="","",B12-A12)</f>
        <v/>
      </c>
      <c r="Q12" s="28" t="str">
        <f aca="false">IF(M12="","",IF(M12&gt;0,"WIN","LOSS"))</f>
        <v/>
      </c>
      <c r="R12" s="6"/>
      <c r="S12" s="6"/>
    </row>
    <row r="13" customFormat="false" ht="15" hidden="false" customHeight="true" outlineLevel="0" collapsed="false">
      <c r="A13" s="12"/>
      <c r="B13" s="12"/>
      <c r="C13" s="13"/>
      <c r="D13" s="13"/>
      <c r="E13" s="14"/>
      <c r="F13" s="15"/>
      <c r="G13" s="16" t="str">
        <f aca="false">IF(E13="","",E13*F13)</f>
        <v/>
      </c>
      <c r="H13" s="14"/>
      <c r="I13" s="16" t="str">
        <f aca="false">IF(E13="","",( E13-H13)*F13)</f>
        <v/>
      </c>
      <c r="J13" s="14"/>
      <c r="K13" s="13"/>
      <c r="L13" s="16" t="str">
        <f aca="false">IF(J13="","",J13*F13)</f>
        <v/>
      </c>
      <c r="M13" s="16" t="str">
        <f aca="false">IF(J13="","",L13-G13)</f>
        <v/>
      </c>
      <c r="N13" s="17" t="str">
        <f aca="false">IF(E13="","",(J13-E13)/E13)</f>
        <v/>
      </c>
      <c r="O13" s="29" t="str">
        <f aca="false">IF(I13=0,"",IF(I13="","",M13/I13))</f>
        <v/>
      </c>
      <c r="P13" s="18" t="str">
        <f aca="false">IF(A13="","",B13-A13)</f>
        <v/>
      </c>
      <c r="Q13" s="30" t="str">
        <f aca="false">IF(M13="","",IF(M13&gt;0,"WIN","LOSS"))</f>
        <v/>
      </c>
      <c r="R13" s="13"/>
      <c r="S13" s="13"/>
    </row>
    <row r="14" customFormat="false" ht="15" hidden="false" customHeight="true" outlineLevel="0" collapsed="false">
      <c r="A14" s="5"/>
      <c r="B14" s="5"/>
      <c r="C14" s="6"/>
      <c r="D14" s="6"/>
      <c r="E14" s="7"/>
      <c r="F14" s="8"/>
      <c r="G14" s="9" t="str">
        <f aca="false">IF(E14="","",E14*F14)</f>
        <v/>
      </c>
      <c r="H14" s="7"/>
      <c r="I14" s="9" t="str">
        <f aca="false">IF(E14="","",( E14-H14)*F14)</f>
        <v/>
      </c>
      <c r="J14" s="7"/>
      <c r="K14" s="6"/>
      <c r="L14" s="9" t="str">
        <f aca="false">IF(J14="","",J14*F14)</f>
        <v/>
      </c>
      <c r="M14" s="9" t="str">
        <f aca="false">IF(J14="","",L14-G14)</f>
        <v/>
      </c>
      <c r="N14" s="10" t="str">
        <f aca="false">IF(E14="","",(J14-E14)/E14)</f>
        <v/>
      </c>
      <c r="O14" s="27" t="str">
        <f aca="false">IF(I14=0,"",IF(I14="","",M14/I14))</f>
        <v/>
      </c>
      <c r="P14" s="11" t="str">
        <f aca="false">IF(A14="","",B14-A14)</f>
        <v/>
      </c>
      <c r="Q14" s="28" t="str">
        <f aca="false">IF(M14="","",IF(M14&gt;0,"WIN","LOSS"))</f>
        <v/>
      </c>
      <c r="R14" s="6"/>
      <c r="S14" s="6"/>
    </row>
    <row r="15" customFormat="false" ht="15" hidden="false" customHeight="true" outlineLevel="0" collapsed="false">
      <c r="A15" s="12"/>
      <c r="B15" s="12"/>
      <c r="C15" s="13"/>
      <c r="D15" s="13"/>
      <c r="E15" s="14"/>
      <c r="F15" s="15"/>
      <c r="G15" s="16" t="str">
        <f aca="false">IF(E15="","",E15*F15)</f>
        <v/>
      </c>
      <c r="H15" s="14"/>
      <c r="I15" s="16" t="str">
        <f aca="false">IF(E15="","",( E15-H15)*F15)</f>
        <v/>
      </c>
      <c r="J15" s="14"/>
      <c r="K15" s="13"/>
      <c r="L15" s="16" t="str">
        <f aca="false">IF(J15="","",J15*F15)</f>
        <v/>
      </c>
      <c r="M15" s="16" t="str">
        <f aca="false">IF(J15="","",L15-G15)</f>
        <v/>
      </c>
      <c r="N15" s="17" t="str">
        <f aca="false">IF(E15="","",(J15-E15)/E15)</f>
        <v/>
      </c>
      <c r="O15" s="29" t="str">
        <f aca="false">IF(I15=0,"",IF(I15="","",M15/I15))</f>
        <v/>
      </c>
      <c r="P15" s="18" t="str">
        <f aca="false">IF(A15="","",B15-A15)</f>
        <v/>
      </c>
      <c r="Q15" s="30" t="str">
        <f aca="false">IF(M15="","",IF(M15&gt;0,"WIN","LOSS"))</f>
        <v/>
      </c>
      <c r="R15" s="13"/>
      <c r="S15" s="13"/>
    </row>
    <row r="16" customFormat="false" ht="15" hidden="false" customHeight="true" outlineLevel="0" collapsed="false">
      <c r="A16" s="5"/>
      <c r="B16" s="5"/>
      <c r="C16" s="6"/>
      <c r="D16" s="6"/>
      <c r="E16" s="7"/>
      <c r="F16" s="8"/>
      <c r="G16" s="9" t="str">
        <f aca="false">IF(E16="","",E16*F16)</f>
        <v/>
      </c>
      <c r="H16" s="7"/>
      <c r="I16" s="9" t="str">
        <f aca="false">IF(E16="","",( E16-H16)*F16)</f>
        <v/>
      </c>
      <c r="J16" s="7"/>
      <c r="K16" s="6"/>
      <c r="L16" s="9" t="str">
        <f aca="false">IF(J16="","",J16*F16)</f>
        <v/>
      </c>
      <c r="M16" s="9" t="str">
        <f aca="false">IF(J16="","",L16-G16)</f>
        <v/>
      </c>
      <c r="N16" s="10" t="str">
        <f aca="false">IF(E16="","",(J16-E16)/E16)</f>
        <v/>
      </c>
      <c r="O16" s="27" t="str">
        <f aca="false">IF(I16=0,"",IF(I16="","",M16/I16))</f>
        <v/>
      </c>
      <c r="P16" s="11" t="str">
        <f aca="false">IF(A16="","",B16-A16)</f>
        <v/>
      </c>
      <c r="Q16" s="28" t="str">
        <f aca="false">IF(M16="","",IF(M16&gt;0,"WIN","LOSS"))</f>
        <v/>
      </c>
      <c r="R16" s="6"/>
      <c r="S16" s="6"/>
    </row>
    <row r="17" customFormat="false" ht="15" hidden="false" customHeight="true" outlineLevel="0" collapsed="false">
      <c r="A17" s="12"/>
      <c r="B17" s="12"/>
      <c r="C17" s="13"/>
      <c r="D17" s="13"/>
      <c r="E17" s="14"/>
      <c r="F17" s="15"/>
      <c r="G17" s="16" t="str">
        <f aca="false">IF(E17="","",E17*F17)</f>
        <v/>
      </c>
      <c r="H17" s="14"/>
      <c r="I17" s="16" t="str">
        <f aca="false">IF(E17="","",( E17-H17)*F17)</f>
        <v/>
      </c>
      <c r="J17" s="14"/>
      <c r="K17" s="13"/>
      <c r="L17" s="16" t="str">
        <f aca="false">IF(J17="","",J17*F17)</f>
        <v/>
      </c>
      <c r="M17" s="16" t="str">
        <f aca="false">IF(J17="","",L17-G17)</f>
        <v/>
      </c>
      <c r="N17" s="17" t="str">
        <f aca="false">IF(E17="","",(J17-E17)/E17)</f>
        <v/>
      </c>
      <c r="O17" s="29" t="str">
        <f aca="false">IF(I17=0,"",IF(I17="","",M17/I17))</f>
        <v/>
      </c>
      <c r="P17" s="18" t="str">
        <f aca="false">IF(A17="","",B17-A17)</f>
        <v/>
      </c>
      <c r="Q17" s="30" t="str">
        <f aca="false">IF(M17="","",IF(M17&gt;0,"WIN","LOSS"))</f>
        <v/>
      </c>
      <c r="R17" s="13"/>
      <c r="S17" s="13"/>
    </row>
    <row r="18" customFormat="false" ht="15" hidden="false" customHeight="true" outlineLevel="0" collapsed="false">
      <c r="A18" s="5"/>
      <c r="B18" s="5"/>
      <c r="C18" s="6"/>
      <c r="D18" s="6"/>
      <c r="E18" s="7"/>
      <c r="F18" s="8"/>
      <c r="G18" s="9" t="str">
        <f aca="false">IF(E18="","",E18*F18)</f>
        <v/>
      </c>
      <c r="H18" s="7"/>
      <c r="I18" s="9" t="str">
        <f aca="false">IF(E18="","",( E18-H18)*F18)</f>
        <v/>
      </c>
      <c r="J18" s="7"/>
      <c r="K18" s="6"/>
      <c r="L18" s="9" t="str">
        <f aca="false">IF(J18="","",J18*F18)</f>
        <v/>
      </c>
      <c r="M18" s="9" t="str">
        <f aca="false">IF(J18="","",L18-G18)</f>
        <v/>
      </c>
      <c r="N18" s="10" t="str">
        <f aca="false">IF(E18="","",(J18-E18)/E18)</f>
        <v/>
      </c>
      <c r="O18" s="27" t="str">
        <f aca="false">IF(I18=0,"",IF(I18="","",M18/I18))</f>
        <v/>
      </c>
      <c r="P18" s="11" t="str">
        <f aca="false">IF(A18="","",B18-A18)</f>
        <v/>
      </c>
      <c r="Q18" s="28" t="str">
        <f aca="false">IF(M18="","",IF(M18&gt;0,"WIN","LOSS"))</f>
        <v/>
      </c>
      <c r="R18" s="6"/>
      <c r="S18" s="6"/>
    </row>
    <row r="19" customFormat="false" ht="15" hidden="false" customHeight="true" outlineLevel="0" collapsed="false">
      <c r="A19" s="12"/>
      <c r="B19" s="12"/>
      <c r="C19" s="13"/>
      <c r="D19" s="13"/>
      <c r="E19" s="14"/>
      <c r="F19" s="15"/>
      <c r="G19" s="16" t="str">
        <f aca="false">IF(E19="","",E19*F19)</f>
        <v/>
      </c>
      <c r="H19" s="14"/>
      <c r="I19" s="16" t="str">
        <f aca="false">IF(E19="","",( E19-H19)*F19)</f>
        <v/>
      </c>
      <c r="J19" s="14"/>
      <c r="K19" s="13"/>
      <c r="L19" s="16" t="str">
        <f aca="false">IF(J19="","",J19*F19)</f>
        <v/>
      </c>
      <c r="M19" s="16" t="str">
        <f aca="false">IF(J19="","",L19-G19)</f>
        <v/>
      </c>
      <c r="N19" s="17" t="str">
        <f aca="false">IF(E19="","",(J19-E19)/E19)</f>
        <v/>
      </c>
      <c r="O19" s="29" t="str">
        <f aca="false">IF(I19=0,"",IF(I19="","",M19/I19))</f>
        <v/>
      </c>
      <c r="P19" s="18" t="str">
        <f aca="false">IF(A19="","",B19-A19)</f>
        <v/>
      </c>
      <c r="Q19" s="30" t="str">
        <f aca="false">IF(M19="","",IF(M19&gt;0,"WIN","LOSS"))</f>
        <v/>
      </c>
      <c r="R19" s="13"/>
      <c r="S19" s="13"/>
    </row>
    <row r="20" customFormat="false" ht="15" hidden="false" customHeight="true" outlineLevel="0" collapsed="false">
      <c r="A20" s="5"/>
      <c r="B20" s="5"/>
      <c r="C20" s="6"/>
      <c r="D20" s="6"/>
      <c r="E20" s="7"/>
      <c r="F20" s="8"/>
      <c r="G20" s="9" t="str">
        <f aca="false">IF(E20="","",E20*F20)</f>
        <v/>
      </c>
      <c r="H20" s="7"/>
      <c r="I20" s="9" t="str">
        <f aca="false">IF(E20="","",( E20-H20)*F20)</f>
        <v/>
      </c>
      <c r="J20" s="7"/>
      <c r="K20" s="6"/>
      <c r="L20" s="9" t="str">
        <f aca="false">IF(J20="","",J20*F20)</f>
        <v/>
      </c>
      <c r="M20" s="9" t="str">
        <f aca="false">IF(J20="","",L20-G20)</f>
        <v/>
      </c>
      <c r="N20" s="10" t="str">
        <f aca="false">IF(E20="","",(J20-E20)/E20)</f>
        <v/>
      </c>
      <c r="O20" s="27" t="str">
        <f aca="false">IF(I20=0,"",IF(I20="","",M20/I20))</f>
        <v/>
      </c>
      <c r="P20" s="11" t="str">
        <f aca="false">IF(A20="","",B20-A20)</f>
        <v/>
      </c>
      <c r="Q20" s="28" t="str">
        <f aca="false">IF(M20="","",IF(M20&gt;0,"WIN","LOSS"))</f>
        <v/>
      </c>
      <c r="R20" s="6"/>
      <c r="S20" s="6"/>
    </row>
    <row r="21" customFormat="false" ht="15" hidden="false" customHeight="true" outlineLevel="0" collapsed="false">
      <c r="A21" s="12"/>
      <c r="B21" s="12"/>
      <c r="C21" s="13"/>
      <c r="D21" s="13"/>
      <c r="E21" s="14"/>
      <c r="F21" s="15"/>
      <c r="G21" s="16" t="str">
        <f aca="false">IF(E21="","",E21*F21)</f>
        <v/>
      </c>
      <c r="H21" s="14"/>
      <c r="I21" s="16" t="str">
        <f aca="false">IF(E21="","",( E21-H21)*F21)</f>
        <v/>
      </c>
      <c r="J21" s="14"/>
      <c r="K21" s="13"/>
      <c r="L21" s="16" t="str">
        <f aca="false">IF(J21="","",J21*F21)</f>
        <v/>
      </c>
      <c r="M21" s="16" t="str">
        <f aca="false">IF(J21="","",L21-G21)</f>
        <v/>
      </c>
      <c r="N21" s="17" t="str">
        <f aca="false">IF(E21="","",(J21-E21)/E21)</f>
        <v/>
      </c>
      <c r="O21" s="29" t="str">
        <f aca="false">IF(I21=0,"",IF(I21="","",M21/I21))</f>
        <v/>
      </c>
      <c r="P21" s="18" t="str">
        <f aca="false">IF(A21="","",B21-A21)</f>
        <v/>
      </c>
      <c r="Q21" s="30" t="str">
        <f aca="false">IF(M21="","",IF(M21&gt;0,"WIN","LOSS"))</f>
        <v/>
      </c>
      <c r="R21" s="13"/>
      <c r="S21" s="13"/>
    </row>
    <row r="22" customFormat="false" ht="15" hidden="false" customHeight="true" outlineLevel="0" collapsed="false">
      <c r="A22" s="5"/>
      <c r="B22" s="5"/>
      <c r="C22" s="6"/>
      <c r="D22" s="6"/>
      <c r="E22" s="7"/>
      <c r="F22" s="8"/>
      <c r="G22" s="9" t="str">
        <f aca="false">IF(E22="","",E22*F22)</f>
        <v/>
      </c>
      <c r="H22" s="7"/>
      <c r="I22" s="9" t="str">
        <f aca="false">IF(E22="","",( E22-H22)*F22)</f>
        <v/>
      </c>
      <c r="J22" s="7"/>
      <c r="K22" s="6"/>
      <c r="L22" s="9" t="str">
        <f aca="false">IF(J22="","",J22*F22)</f>
        <v/>
      </c>
      <c r="M22" s="9" t="str">
        <f aca="false">IF(J22="","",L22-G22)</f>
        <v/>
      </c>
      <c r="N22" s="10" t="str">
        <f aca="false">IF(E22="","",(J22-E22)/E22)</f>
        <v/>
      </c>
      <c r="O22" s="27" t="str">
        <f aca="false">IF(I22=0,"",IF(I22="","",M22/I22))</f>
        <v/>
      </c>
      <c r="P22" s="11" t="str">
        <f aca="false">IF(A22="","",B22-A22)</f>
        <v/>
      </c>
      <c r="Q22" s="28" t="str">
        <f aca="false">IF(M22="","",IF(M22&gt;0,"WIN","LOSS"))</f>
        <v/>
      </c>
      <c r="R22" s="6"/>
      <c r="S22" s="6"/>
    </row>
    <row r="23" customFormat="false" ht="15" hidden="false" customHeight="true" outlineLevel="0" collapsed="false">
      <c r="A23" s="12"/>
      <c r="B23" s="12"/>
      <c r="C23" s="13"/>
      <c r="D23" s="13"/>
      <c r="E23" s="14"/>
      <c r="F23" s="15"/>
      <c r="G23" s="16" t="str">
        <f aca="false">IF(E23="","",E23*F23)</f>
        <v/>
      </c>
      <c r="H23" s="14"/>
      <c r="I23" s="16" t="str">
        <f aca="false">IF(E23="","",( E23-H23)*F23)</f>
        <v/>
      </c>
      <c r="J23" s="14"/>
      <c r="K23" s="13"/>
      <c r="L23" s="16" t="str">
        <f aca="false">IF(J23="","",J23*F23)</f>
        <v/>
      </c>
      <c r="M23" s="16" t="str">
        <f aca="false">IF(J23="","",L23-G23)</f>
        <v/>
      </c>
      <c r="N23" s="17" t="str">
        <f aca="false">IF(E23="","",(J23-E23)/E23)</f>
        <v/>
      </c>
      <c r="O23" s="29" t="str">
        <f aca="false">IF(I23=0,"",IF(I23="","",M23/I23))</f>
        <v/>
      </c>
      <c r="P23" s="18" t="str">
        <f aca="false">IF(A23="","",B23-A23)</f>
        <v/>
      </c>
      <c r="Q23" s="30" t="str">
        <f aca="false">IF(M23="","",IF(M23&gt;0,"WIN","LOSS"))</f>
        <v/>
      </c>
      <c r="R23" s="13"/>
      <c r="S23" s="13"/>
    </row>
    <row r="24" customFormat="false" ht="15" hidden="false" customHeight="true" outlineLevel="0" collapsed="false">
      <c r="A24" s="5"/>
      <c r="B24" s="5"/>
      <c r="C24" s="6"/>
      <c r="D24" s="6"/>
      <c r="E24" s="7"/>
      <c r="F24" s="8"/>
      <c r="G24" s="9" t="str">
        <f aca="false">IF(E24="","",E24*F24)</f>
        <v/>
      </c>
      <c r="H24" s="7"/>
      <c r="I24" s="9" t="str">
        <f aca="false">IF(E24="","",( E24-H24)*F24)</f>
        <v/>
      </c>
      <c r="J24" s="7"/>
      <c r="K24" s="6"/>
      <c r="L24" s="9" t="str">
        <f aca="false">IF(J24="","",J24*F24)</f>
        <v/>
      </c>
      <c r="M24" s="9" t="str">
        <f aca="false">IF(J24="","",L24-G24)</f>
        <v/>
      </c>
      <c r="N24" s="10" t="str">
        <f aca="false">IF(E24="","",(J24-E24)/E24)</f>
        <v/>
      </c>
      <c r="O24" s="27" t="str">
        <f aca="false">IF(I24=0,"",IF(I24="","",M24/I24))</f>
        <v/>
      </c>
      <c r="P24" s="11" t="str">
        <f aca="false">IF(A24="","",B24-A24)</f>
        <v/>
      </c>
      <c r="Q24" s="28" t="str">
        <f aca="false">IF(M24="","",IF(M24&gt;0,"WIN","LOSS"))</f>
        <v/>
      </c>
      <c r="R24" s="6"/>
      <c r="S24" s="6"/>
    </row>
    <row r="25" customFormat="false" ht="15" hidden="false" customHeight="true" outlineLevel="0" collapsed="false">
      <c r="A25" s="12"/>
      <c r="B25" s="12"/>
      <c r="C25" s="13"/>
      <c r="D25" s="13"/>
      <c r="E25" s="14"/>
      <c r="F25" s="15"/>
      <c r="G25" s="16" t="str">
        <f aca="false">IF(E25="","",E25*F25)</f>
        <v/>
      </c>
      <c r="H25" s="14"/>
      <c r="I25" s="16" t="str">
        <f aca="false">IF(E25="","",( E25-H25)*F25)</f>
        <v/>
      </c>
      <c r="J25" s="14"/>
      <c r="K25" s="13"/>
      <c r="L25" s="16" t="str">
        <f aca="false">IF(J25="","",J25*F25)</f>
        <v/>
      </c>
      <c r="M25" s="16" t="str">
        <f aca="false">IF(J25="","",L25-G25)</f>
        <v/>
      </c>
      <c r="N25" s="17" t="str">
        <f aca="false">IF(E25="","",(J25-E25)/E25)</f>
        <v/>
      </c>
      <c r="O25" s="29" t="str">
        <f aca="false">IF(I25=0,"",IF(I25="","",M25/I25))</f>
        <v/>
      </c>
      <c r="P25" s="18" t="str">
        <f aca="false">IF(A25="","",B25-A25)</f>
        <v/>
      </c>
      <c r="Q25" s="30" t="str">
        <f aca="false">IF(M25="","",IF(M25&gt;0,"WIN","LOSS"))</f>
        <v/>
      </c>
      <c r="R25" s="13"/>
      <c r="S25" s="13"/>
    </row>
    <row r="26" customFormat="false" ht="15" hidden="false" customHeight="true" outlineLevel="0" collapsed="false">
      <c r="A26" s="5"/>
      <c r="B26" s="5"/>
      <c r="C26" s="6"/>
      <c r="D26" s="6"/>
      <c r="E26" s="7"/>
      <c r="F26" s="8"/>
      <c r="G26" s="9" t="str">
        <f aca="false">IF(E26="","",E26*F26)</f>
        <v/>
      </c>
      <c r="H26" s="7"/>
      <c r="I26" s="9" t="str">
        <f aca="false">IF(E26="","",( E26-H26)*F26)</f>
        <v/>
      </c>
      <c r="J26" s="7"/>
      <c r="K26" s="6"/>
      <c r="L26" s="9" t="str">
        <f aca="false">IF(J26="","",J26*F26)</f>
        <v/>
      </c>
      <c r="M26" s="9" t="str">
        <f aca="false">IF(J26="","",L26-G26)</f>
        <v/>
      </c>
      <c r="N26" s="10" t="str">
        <f aca="false">IF(E26="","",(J26-E26)/E26)</f>
        <v/>
      </c>
      <c r="O26" s="27" t="str">
        <f aca="false">IF(I26=0,"",IF(I26="","",M26/I26))</f>
        <v/>
      </c>
      <c r="P26" s="11" t="str">
        <f aca="false">IF(A26="","",B26-A26)</f>
        <v/>
      </c>
      <c r="Q26" s="28" t="str">
        <f aca="false">IF(M26="","",IF(M26&gt;0,"WIN","LOSS"))</f>
        <v/>
      </c>
      <c r="R26" s="6"/>
      <c r="S26" s="6"/>
    </row>
    <row r="27" customFormat="false" ht="15" hidden="false" customHeight="true" outlineLevel="0" collapsed="false">
      <c r="A27" s="12"/>
      <c r="B27" s="12"/>
      <c r="C27" s="13"/>
      <c r="D27" s="13"/>
      <c r="E27" s="14"/>
      <c r="F27" s="15"/>
      <c r="G27" s="16" t="str">
        <f aca="false">IF(E27="","",E27*F27)</f>
        <v/>
      </c>
      <c r="H27" s="14"/>
      <c r="I27" s="16" t="str">
        <f aca="false">IF(E27="","",( E27-H27)*F27)</f>
        <v/>
      </c>
      <c r="J27" s="14"/>
      <c r="K27" s="13"/>
      <c r="L27" s="16" t="str">
        <f aca="false">IF(J27="","",J27*F27)</f>
        <v/>
      </c>
      <c r="M27" s="16" t="str">
        <f aca="false">IF(J27="","",L27-G27)</f>
        <v/>
      </c>
      <c r="N27" s="17" t="str">
        <f aca="false">IF(E27="","",(J27-E27)/E27)</f>
        <v/>
      </c>
      <c r="O27" s="29" t="str">
        <f aca="false">IF(I27=0,"",IF(I27="","",M27/I27))</f>
        <v/>
      </c>
      <c r="P27" s="18" t="str">
        <f aca="false">IF(A27="","",B27-A27)</f>
        <v/>
      </c>
      <c r="Q27" s="30" t="str">
        <f aca="false">IF(M27="","",IF(M27&gt;0,"WIN","LOSS"))</f>
        <v/>
      </c>
      <c r="R27" s="13"/>
      <c r="S27" s="13"/>
    </row>
    <row r="28" customFormat="false" ht="15" hidden="false" customHeight="true" outlineLevel="0" collapsed="false">
      <c r="A28" s="5"/>
      <c r="B28" s="5"/>
      <c r="C28" s="6"/>
      <c r="D28" s="6"/>
      <c r="E28" s="7"/>
      <c r="F28" s="8"/>
      <c r="G28" s="9" t="str">
        <f aca="false">IF(E28="","",E28*F28)</f>
        <v/>
      </c>
      <c r="H28" s="7"/>
      <c r="I28" s="9" t="str">
        <f aca="false">IF(E28="","",( E28-H28)*F28)</f>
        <v/>
      </c>
      <c r="J28" s="7"/>
      <c r="K28" s="6"/>
      <c r="L28" s="9" t="str">
        <f aca="false">IF(J28="","",J28*F28)</f>
        <v/>
      </c>
      <c r="M28" s="9" t="str">
        <f aca="false">IF(J28="","",L28-G28)</f>
        <v/>
      </c>
      <c r="N28" s="10" t="str">
        <f aca="false">IF(E28="","",(J28-E28)/E28)</f>
        <v/>
      </c>
      <c r="O28" s="27" t="str">
        <f aca="false">IF(I28=0,"",IF(I28="","",M28/I28))</f>
        <v/>
      </c>
      <c r="P28" s="11" t="str">
        <f aca="false">IF(A28="","",B28-A28)</f>
        <v/>
      </c>
      <c r="Q28" s="28" t="str">
        <f aca="false">IF(M28="","",IF(M28&gt;0,"WIN","LOSS"))</f>
        <v/>
      </c>
      <c r="R28" s="6"/>
      <c r="S28" s="6"/>
    </row>
    <row r="29" customFormat="false" ht="15" hidden="false" customHeight="true" outlineLevel="0" collapsed="false">
      <c r="A29" s="12"/>
      <c r="B29" s="12"/>
      <c r="C29" s="13"/>
      <c r="D29" s="13"/>
      <c r="E29" s="14"/>
      <c r="F29" s="15"/>
      <c r="G29" s="16" t="str">
        <f aca="false">IF(E29="","",E29*F29)</f>
        <v/>
      </c>
      <c r="H29" s="14"/>
      <c r="I29" s="16" t="str">
        <f aca="false">IF(E29="","",( E29-H29)*F29)</f>
        <v/>
      </c>
      <c r="J29" s="14"/>
      <c r="K29" s="13"/>
      <c r="L29" s="16" t="str">
        <f aca="false">IF(J29="","",J29*F29)</f>
        <v/>
      </c>
      <c r="M29" s="16" t="str">
        <f aca="false">IF(J29="","",L29-G29)</f>
        <v/>
      </c>
      <c r="N29" s="17" t="str">
        <f aca="false">IF(E29="","",(J29-E29)/E29)</f>
        <v/>
      </c>
      <c r="O29" s="29" t="str">
        <f aca="false">IF(I29=0,"",IF(I29="","",M29/I29))</f>
        <v/>
      </c>
      <c r="P29" s="18" t="str">
        <f aca="false">IF(A29="","",B29-A29)</f>
        <v/>
      </c>
      <c r="Q29" s="30" t="str">
        <f aca="false">IF(M29="","",IF(M29&gt;0,"WIN","LOSS"))</f>
        <v/>
      </c>
      <c r="R29" s="13"/>
      <c r="S29" s="13"/>
    </row>
    <row r="30" customFormat="false" ht="15" hidden="false" customHeight="true" outlineLevel="0" collapsed="false">
      <c r="A30" s="5"/>
      <c r="B30" s="5"/>
      <c r="C30" s="6"/>
      <c r="D30" s="6"/>
      <c r="E30" s="7"/>
      <c r="F30" s="8"/>
      <c r="G30" s="9" t="str">
        <f aca="false">IF(E30="","",E30*F30)</f>
        <v/>
      </c>
      <c r="H30" s="7"/>
      <c r="I30" s="9" t="str">
        <f aca="false">IF(E30="","",( E30-H30)*F30)</f>
        <v/>
      </c>
      <c r="J30" s="7"/>
      <c r="K30" s="6"/>
      <c r="L30" s="9" t="str">
        <f aca="false">IF(J30="","",J30*F30)</f>
        <v/>
      </c>
      <c r="M30" s="9" t="str">
        <f aca="false">IF(J30="","",L30-G30)</f>
        <v/>
      </c>
      <c r="N30" s="10" t="str">
        <f aca="false">IF(E30="","",(J30-E30)/E30)</f>
        <v/>
      </c>
      <c r="O30" s="27" t="str">
        <f aca="false">IF(I30=0,"",IF(I30="","",M30/I30))</f>
        <v/>
      </c>
      <c r="P30" s="11" t="str">
        <f aca="false">IF(A30="","",B30-A30)</f>
        <v/>
      </c>
      <c r="Q30" s="28" t="str">
        <f aca="false">IF(M30="","",IF(M30&gt;0,"WIN","LOSS"))</f>
        <v/>
      </c>
      <c r="R30" s="6"/>
      <c r="S30" s="6"/>
    </row>
    <row r="31" customFormat="false" ht="15" hidden="false" customHeight="true" outlineLevel="0" collapsed="false">
      <c r="A31" s="12"/>
      <c r="B31" s="12"/>
      <c r="C31" s="13"/>
      <c r="D31" s="13"/>
      <c r="E31" s="14"/>
      <c r="F31" s="15"/>
      <c r="G31" s="16" t="str">
        <f aca="false">IF(E31="","",E31*F31)</f>
        <v/>
      </c>
      <c r="H31" s="14"/>
      <c r="I31" s="16" t="str">
        <f aca="false">IF(E31="","",( E31-H31)*F31)</f>
        <v/>
      </c>
      <c r="J31" s="14"/>
      <c r="K31" s="13"/>
      <c r="L31" s="16" t="str">
        <f aca="false">IF(J31="","",J31*F31)</f>
        <v/>
      </c>
      <c r="M31" s="16" t="str">
        <f aca="false">IF(J31="","",L31-G31)</f>
        <v/>
      </c>
      <c r="N31" s="17" t="str">
        <f aca="false">IF(E31="","",(J31-E31)/E31)</f>
        <v/>
      </c>
      <c r="O31" s="29" t="str">
        <f aca="false">IF(I31=0,"",IF(I31="","",M31/I31))</f>
        <v/>
      </c>
      <c r="P31" s="18" t="str">
        <f aca="false">IF(A31="","",B31-A31)</f>
        <v/>
      </c>
      <c r="Q31" s="30" t="str">
        <f aca="false">IF(M31="","",IF(M31&gt;0,"WIN","LOSS"))</f>
        <v/>
      </c>
      <c r="R31" s="13"/>
      <c r="S31" s="13"/>
    </row>
    <row r="32" customFormat="false" ht="15" hidden="false" customHeight="true" outlineLevel="0" collapsed="false">
      <c r="A32" s="5"/>
      <c r="B32" s="5"/>
      <c r="C32" s="6"/>
      <c r="D32" s="6"/>
      <c r="E32" s="7"/>
      <c r="F32" s="8"/>
      <c r="G32" s="9" t="str">
        <f aca="false">IF(E32="","",E32*F32)</f>
        <v/>
      </c>
      <c r="H32" s="7"/>
      <c r="I32" s="9" t="str">
        <f aca="false">IF(E32="","",( E32-H32)*F32)</f>
        <v/>
      </c>
      <c r="J32" s="7"/>
      <c r="K32" s="6"/>
      <c r="L32" s="9" t="str">
        <f aca="false">IF(J32="","",J32*F32)</f>
        <v/>
      </c>
      <c r="M32" s="9" t="str">
        <f aca="false">IF(J32="","",L32-G32)</f>
        <v/>
      </c>
      <c r="N32" s="10" t="str">
        <f aca="false">IF(E32="","",(J32-E32)/E32)</f>
        <v/>
      </c>
      <c r="O32" s="27" t="str">
        <f aca="false">IF(I32=0,"",IF(I32="","",M32/I32))</f>
        <v/>
      </c>
      <c r="P32" s="11" t="str">
        <f aca="false">IF(A32="","",B32-A32)</f>
        <v/>
      </c>
      <c r="Q32" s="28" t="str">
        <f aca="false">IF(M32="","",IF(M32&gt;0,"WIN","LOSS"))</f>
        <v/>
      </c>
      <c r="R32" s="6"/>
      <c r="S32" s="6"/>
    </row>
    <row r="33" customFormat="false" ht="15" hidden="false" customHeight="true" outlineLevel="0" collapsed="false">
      <c r="A33" s="12"/>
      <c r="B33" s="12"/>
      <c r="C33" s="13"/>
      <c r="D33" s="13"/>
      <c r="E33" s="14"/>
      <c r="F33" s="15"/>
      <c r="G33" s="16" t="str">
        <f aca="false">IF(E33="","",E33*F33)</f>
        <v/>
      </c>
      <c r="H33" s="14"/>
      <c r="I33" s="16" t="str">
        <f aca="false">IF(E33="","",( E33-H33)*F33)</f>
        <v/>
      </c>
      <c r="J33" s="14"/>
      <c r="K33" s="13"/>
      <c r="L33" s="16" t="str">
        <f aca="false">IF(J33="","",J33*F33)</f>
        <v/>
      </c>
      <c r="M33" s="16" t="str">
        <f aca="false">IF(J33="","",L33-G33)</f>
        <v/>
      </c>
      <c r="N33" s="17" t="str">
        <f aca="false">IF(E33="","",(J33-E33)/E33)</f>
        <v/>
      </c>
      <c r="O33" s="29" t="str">
        <f aca="false">IF(I33=0,"",IF(I33="","",M33/I33))</f>
        <v/>
      </c>
      <c r="P33" s="18" t="str">
        <f aca="false">IF(A33="","",B33-A33)</f>
        <v/>
      </c>
      <c r="Q33" s="30" t="str">
        <f aca="false">IF(M33="","",IF(M33&gt;0,"WIN","LOSS"))</f>
        <v/>
      </c>
      <c r="R33" s="13"/>
      <c r="S33" s="13"/>
    </row>
    <row r="34" customFormat="false" ht="15" hidden="false" customHeight="true" outlineLevel="0" collapsed="false">
      <c r="A34" s="5"/>
      <c r="B34" s="5"/>
      <c r="C34" s="6"/>
      <c r="D34" s="6"/>
      <c r="E34" s="7"/>
      <c r="F34" s="8"/>
      <c r="G34" s="9" t="str">
        <f aca="false">IF(E34="","",E34*F34)</f>
        <v/>
      </c>
      <c r="H34" s="7"/>
      <c r="I34" s="9" t="str">
        <f aca="false">IF(E34="","",( E34-H34)*F34)</f>
        <v/>
      </c>
      <c r="J34" s="7"/>
      <c r="K34" s="6"/>
      <c r="L34" s="9" t="str">
        <f aca="false">IF(J34="","",J34*F34)</f>
        <v/>
      </c>
      <c r="M34" s="9" t="str">
        <f aca="false">IF(J34="","",L34-G34)</f>
        <v/>
      </c>
      <c r="N34" s="10" t="str">
        <f aca="false">IF(E34="","",(J34-E34)/E34)</f>
        <v/>
      </c>
      <c r="O34" s="27" t="str">
        <f aca="false">IF(I34=0,"",IF(I34="","",M34/I34))</f>
        <v/>
      </c>
      <c r="P34" s="11" t="str">
        <f aca="false">IF(A34="","",B34-A34)</f>
        <v/>
      </c>
      <c r="Q34" s="28" t="str">
        <f aca="false">IF(M34="","",IF(M34&gt;0,"WIN","LOSS"))</f>
        <v/>
      </c>
      <c r="R34" s="6"/>
      <c r="S34" s="6"/>
    </row>
    <row r="35" customFormat="false" ht="15" hidden="false" customHeight="true" outlineLevel="0" collapsed="false">
      <c r="A35" s="12"/>
      <c r="B35" s="12"/>
      <c r="C35" s="13"/>
      <c r="D35" s="13"/>
      <c r="E35" s="14"/>
      <c r="F35" s="15"/>
      <c r="G35" s="16" t="str">
        <f aca="false">IF(E35="","",E35*F35)</f>
        <v/>
      </c>
      <c r="H35" s="14"/>
      <c r="I35" s="16" t="str">
        <f aca="false">IF(E35="","",( E35-H35)*F35)</f>
        <v/>
      </c>
      <c r="J35" s="14"/>
      <c r="K35" s="13"/>
      <c r="L35" s="16" t="str">
        <f aca="false">IF(J35="","",J35*F35)</f>
        <v/>
      </c>
      <c r="M35" s="16" t="str">
        <f aca="false">IF(J35="","",L35-G35)</f>
        <v/>
      </c>
      <c r="N35" s="17" t="str">
        <f aca="false">IF(E35="","",(J35-E35)/E35)</f>
        <v/>
      </c>
      <c r="O35" s="29" t="str">
        <f aca="false">IF(I35=0,"",IF(I35="","",M35/I35))</f>
        <v/>
      </c>
      <c r="P35" s="18" t="str">
        <f aca="false">IF(A35="","",B35-A35)</f>
        <v/>
      </c>
      <c r="Q35" s="30" t="str">
        <f aca="false">IF(M35="","",IF(M35&gt;0,"WIN","LOSS"))</f>
        <v/>
      </c>
      <c r="R35" s="13"/>
      <c r="S35" s="13"/>
    </row>
    <row r="36" customFormat="false" ht="15" hidden="false" customHeight="true" outlineLevel="0" collapsed="false">
      <c r="A36" s="5"/>
      <c r="B36" s="5"/>
      <c r="C36" s="6"/>
      <c r="D36" s="6"/>
      <c r="E36" s="7"/>
      <c r="F36" s="8"/>
      <c r="G36" s="9" t="str">
        <f aca="false">IF(E36="","",E36*F36)</f>
        <v/>
      </c>
      <c r="H36" s="7"/>
      <c r="I36" s="9" t="str">
        <f aca="false">IF(E36="","",( E36-H36)*F36)</f>
        <v/>
      </c>
      <c r="J36" s="7"/>
      <c r="K36" s="6"/>
      <c r="L36" s="9" t="str">
        <f aca="false">IF(J36="","",J36*F36)</f>
        <v/>
      </c>
      <c r="M36" s="9" t="str">
        <f aca="false">IF(J36="","",L36-G36)</f>
        <v/>
      </c>
      <c r="N36" s="10" t="str">
        <f aca="false">IF(E36="","",(J36-E36)/E36)</f>
        <v/>
      </c>
      <c r="O36" s="27" t="str">
        <f aca="false">IF(I36=0,"",IF(I36="","",M36/I36))</f>
        <v/>
      </c>
      <c r="P36" s="11" t="str">
        <f aca="false">IF(A36="","",B36-A36)</f>
        <v/>
      </c>
      <c r="Q36" s="28" t="str">
        <f aca="false">IF(M36="","",IF(M36&gt;0,"WIN","LOSS"))</f>
        <v/>
      </c>
      <c r="R36" s="6"/>
      <c r="S36" s="6"/>
    </row>
    <row r="37" customFormat="false" ht="15" hidden="false" customHeight="true" outlineLevel="0" collapsed="false">
      <c r="A37" s="12"/>
      <c r="B37" s="12"/>
      <c r="C37" s="13"/>
      <c r="D37" s="13"/>
      <c r="E37" s="14"/>
      <c r="F37" s="15"/>
      <c r="G37" s="16" t="str">
        <f aca="false">IF(E37="","",E37*F37)</f>
        <v/>
      </c>
      <c r="H37" s="14"/>
      <c r="I37" s="16" t="str">
        <f aca="false">IF(E37="","",( E37-H37)*F37)</f>
        <v/>
      </c>
      <c r="J37" s="14"/>
      <c r="K37" s="13"/>
      <c r="L37" s="16" t="str">
        <f aca="false">IF(J37="","",J37*F37)</f>
        <v/>
      </c>
      <c r="M37" s="16" t="str">
        <f aca="false">IF(J37="","",L37-G37)</f>
        <v/>
      </c>
      <c r="N37" s="17" t="str">
        <f aca="false">IF(E37="","",(J37-E37)/E37)</f>
        <v/>
      </c>
      <c r="O37" s="29" t="str">
        <f aca="false">IF(I37=0,"",IF(I37="","",M37/I37))</f>
        <v/>
      </c>
      <c r="P37" s="18" t="str">
        <f aca="false">IF(A37="","",B37-A37)</f>
        <v/>
      </c>
      <c r="Q37" s="30" t="str">
        <f aca="false">IF(M37="","",IF(M37&gt;0,"WIN","LOSS"))</f>
        <v/>
      </c>
      <c r="R37" s="13"/>
      <c r="S37" s="13"/>
    </row>
    <row r="38" customFormat="false" ht="15" hidden="false" customHeight="true" outlineLevel="0" collapsed="false">
      <c r="A38" s="5"/>
      <c r="B38" s="5"/>
      <c r="C38" s="6"/>
      <c r="D38" s="6"/>
      <c r="E38" s="7"/>
      <c r="F38" s="8"/>
      <c r="G38" s="9" t="str">
        <f aca="false">IF(E38="","",E38*F38)</f>
        <v/>
      </c>
      <c r="H38" s="7"/>
      <c r="I38" s="9" t="str">
        <f aca="false">IF(E38="","",( E38-H38)*F38)</f>
        <v/>
      </c>
      <c r="J38" s="7"/>
      <c r="K38" s="6"/>
      <c r="L38" s="9" t="str">
        <f aca="false">IF(J38="","",J38*F38)</f>
        <v/>
      </c>
      <c r="M38" s="9" t="str">
        <f aca="false">IF(J38="","",L38-G38)</f>
        <v/>
      </c>
      <c r="N38" s="10" t="str">
        <f aca="false">IF(E38="","",(J38-E38)/E38)</f>
        <v/>
      </c>
      <c r="O38" s="27" t="str">
        <f aca="false">IF(I38=0,"",IF(I38="","",M38/I38))</f>
        <v/>
      </c>
      <c r="P38" s="11" t="str">
        <f aca="false">IF(A38="","",B38-A38)</f>
        <v/>
      </c>
      <c r="Q38" s="28" t="str">
        <f aca="false">IF(M38="","",IF(M38&gt;0,"WIN","LOSS"))</f>
        <v/>
      </c>
      <c r="R38" s="6"/>
      <c r="S38" s="6"/>
    </row>
    <row r="39" customFormat="false" ht="15" hidden="false" customHeight="true" outlineLevel="0" collapsed="false">
      <c r="A39" s="12"/>
      <c r="B39" s="12"/>
      <c r="C39" s="13"/>
      <c r="D39" s="13"/>
      <c r="E39" s="14"/>
      <c r="F39" s="15"/>
      <c r="G39" s="16" t="str">
        <f aca="false">IF(E39="","",E39*F39)</f>
        <v/>
      </c>
      <c r="H39" s="14"/>
      <c r="I39" s="16" t="str">
        <f aca="false">IF(E39="","",( E39-H39)*F39)</f>
        <v/>
      </c>
      <c r="J39" s="14"/>
      <c r="K39" s="13"/>
      <c r="L39" s="16" t="str">
        <f aca="false">IF(J39="","",J39*F39)</f>
        <v/>
      </c>
      <c r="M39" s="16" t="str">
        <f aca="false">IF(J39="","",L39-G39)</f>
        <v/>
      </c>
      <c r="N39" s="17" t="str">
        <f aca="false">IF(E39="","",(J39-E39)/E39)</f>
        <v/>
      </c>
      <c r="O39" s="29" t="str">
        <f aca="false">IF(I39=0,"",IF(I39="","",M39/I39))</f>
        <v/>
      </c>
      <c r="P39" s="18" t="str">
        <f aca="false">IF(A39="","",B39-A39)</f>
        <v/>
      </c>
      <c r="Q39" s="30" t="str">
        <f aca="false">IF(M39="","",IF(M39&gt;0,"WIN","LOSS"))</f>
        <v/>
      </c>
      <c r="R39" s="13"/>
      <c r="S39" s="13"/>
    </row>
    <row r="40" customFormat="false" ht="15" hidden="false" customHeight="true" outlineLevel="0" collapsed="false">
      <c r="A40" s="5"/>
      <c r="B40" s="5"/>
      <c r="C40" s="6"/>
      <c r="D40" s="6"/>
      <c r="E40" s="7"/>
      <c r="F40" s="8"/>
      <c r="G40" s="9" t="str">
        <f aca="false">IF(E40="","",E40*F40)</f>
        <v/>
      </c>
      <c r="H40" s="7"/>
      <c r="I40" s="9" t="str">
        <f aca="false">IF(E40="","",( E40-H40)*F40)</f>
        <v/>
      </c>
      <c r="J40" s="7"/>
      <c r="K40" s="6"/>
      <c r="L40" s="9" t="str">
        <f aca="false">IF(J40="","",J40*F40)</f>
        <v/>
      </c>
      <c r="M40" s="9" t="str">
        <f aca="false">IF(J40="","",L40-G40)</f>
        <v/>
      </c>
      <c r="N40" s="10" t="str">
        <f aca="false">IF(E40="","",(J40-E40)/E40)</f>
        <v/>
      </c>
      <c r="O40" s="27" t="str">
        <f aca="false">IF(I40=0,"",IF(I40="","",M40/I40))</f>
        <v/>
      </c>
      <c r="P40" s="11" t="str">
        <f aca="false">IF(A40="","",B40-A40)</f>
        <v/>
      </c>
      <c r="Q40" s="28" t="str">
        <f aca="false">IF(M40="","",IF(M40&gt;0,"WIN","LOSS"))</f>
        <v/>
      </c>
      <c r="R40" s="6"/>
      <c r="S40" s="6"/>
    </row>
    <row r="41" customFormat="false" ht="15" hidden="false" customHeight="true" outlineLevel="0" collapsed="false">
      <c r="A41" s="12"/>
      <c r="B41" s="12"/>
      <c r="C41" s="13"/>
      <c r="D41" s="13"/>
      <c r="E41" s="14"/>
      <c r="F41" s="15"/>
      <c r="G41" s="16" t="str">
        <f aca="false">IF(E41="","",E41*F41)</f>
        <v/>
      </c>
      <c r="H41" s="14"/>
      <c r="I41" s="16" t="str">
        <f aca="false">IF(E41="","",( E41-H41)*F41)</f>
        <v/>
      </c>
      <c r="J41" s="14"/>
      <c r="K41" s="13"/>
      <c r="L41" s="16" t="str">
        <f aca="false">IF(J41="","",J41*F41)</f>
        <v/>
      </c>
      <c r="M41" s="16" t="str">
        <f aca="false">IF(J41="","",L41-G41)</f>
        <v/>
      </c>
      <c r="N41" s="17" t="str">
        <f aca="false">IF(E41="","",(J41-E41)/E41)</f>
        <v/>
      </c>
      <c r="O41" s="29" t="str">
        <f aca="false">IF(I41=0,"",IF(I41="","",M41/I41))</f>
        <v/>
      </c>
      <c r="P41" s="18" t="str">
        <f aca="false">IF(A41="","",B41-A41)</f>
        <v/>
      </c>
      <c r="Q41" s="30" t="str">
        <f aca="false">IF(M41="","",IF(M41&gt;0,"WIN","LOSS"))</f>
        <v/>
      </c>
      <c r="R41" s="13"/>
      <c r="S41" s="13"/>
    </row>
    <row r="42" customFormat="false" ht="15" hidden="false" customHeight="true" outlineLevel="0" collapsed="false">
      <c r="A42" s="5"/>
      <c r="B42" s="5"/>
      <c r="C42" s="6"/>
      <c r="D42" s="6"/>
      <c r="E42" s="7"/>
      <c r="F42" s="8"/>
      <c r="G42" s="9" t="str">
        <f aca="false">IF(E42="","",E42*F42)</f>
        <v/>
      </c>
      <c r="H42" s="7"/>
      <c r="I42" s="9" t="str">
        <f aca="false">IF(E42="","",( E42-H42)*F42)</f>
        <v/>
      </c>
      <c r="J42" s="7"/>
      <c r="K42" s="6"/>
      <c r="L42" s="9" t="str">
        <f aca="false">IF(J42="","",J42*F42)</f>
        <v/>
      </c>
      <c r="M42" s="9" t="str">
        <f aca="false">IF(J42="","",L42-G42)</f>
        <v/>
      </c>
      <c r="N42" s="10" t="str">
        <f aca="false">IF(E42="","",(J42-E42)/E42)</f>
        <v/>
      </c>
      <c r="O42" s="27" t="str">
        <f aca="false">IF(I42=0,"",IF(I42="","",M42/I42))</f>
        <v/>
      </c>
      <c r="P42" s="11" t="str">
        <f aca="false">IF(A42="","",B42-A42)</f>
        <v/>
      </c>
      <c r="Q42" s="28" t="str">
        <f aca="false">IF(M42="","",IF(M42&gt;0,"WIN","LOSS"))</f>
        <v/>
      </c>
      <c r="R42" s="6"/>
      <c r="S42" s="6"/>
    </row>
    <row r="43" customFormat="false" ht="15" hidden="false" customHeight="true" outlineLevel="0" collapsed="false">
      <c r="A43" s="12"/>
      <c r="B43" s="12"/>
      <c r="C43" s="13"/>
      <c r="D43" s="13"/>
      <c r="E43" s="14"/>
      <c r="F43" s="15"/>
      <c r="G43" s="16" t="str">
        <f aca="false">IF(E43="","",E43*F43)</f>
        <v/>
      </c>
      <c r="H43" s="14"/>
      <c r="I43" s="16" t="str">
        <f aca="false">IF(E43="","",( E43-H43)*F43)</f>
        <v/>
      </c>
      <c r="J43" s="14"/>
      <c r="K43" s="13"/>
      <c r="L43" s="16" t="str">
        <f aca="false">IF(J43="","",J43*F43)</f>
        <v/>
      </c>
      <c r="M43" s="16" t="str">
        <f aca="false">IF(J43="","",L43-G43)</f>
        <v/>
      </c>
      <c r="N43" s="17" t="str">
        <f aca="false">IF(E43="","",(J43-E43)/E43)</f>
        <v/>
      </c>
      <c r="O43" s="29" t="str">
        <f aca="false">IF(I43=0,"",IF(I43="","",M43/I43))</f>
        <v/>
      </c>
      <c r="P43" s="18" t="str">
        <f aca="false">IF(A43="","",B43-A43)</f>
        <v/>
      </c>
      <c r="Q43" s="30" t="str">
        <f aca="false">IF(M43="","",IF(M43&gt;0,"WIN","LOSS"))</f>
        <v/>
      </c>
      <c r="R43" s="13"/>
      <c r="S43" s="13"/>
    </row>
    <row r="44" customFormat="false" ht="15" hidden="false" customHeight="true" outlineLevel="0" collapsed="false">
      <c r="A44" s="5"/>
      <c r="B44" s="5"/>
      <c r="C44" s="6"/>
      <c r="D44" s="6"/>
      <c r="E44" s="7"/>
      <c r="F44" s="8"/>
      <c r="G44" s="9" t="str">
        <f aca="false">IF(E44="","",E44*F44)</f>
        <v/>
      </c>
      <c r="H44" s="7"/>
      <c r="I44" s="9" t="str">
        <f aca="false">IF(E44="","",( E44-H44)*F44)</f>
        <v/>
      </c>
      <c r="J44" s="7"/>
      <c r="K44" s="6"/>
      <c r="L44" s="9" t="str">
        <f aca="false">IF(J44="","",J44*F44)</f>
        <v/>
      </c>
      <c r="M44" s="9" t="str">
        <f aca="false">IF(J44="","",L44-G44)</f>
        <v/>
      </c>
      <c r="N44" s="10" t="str">
        <f aca="false">IF(E44="","",(J44-E44)/E44)</f>
        <v/>
      </c>
      <c r="O44" s="27" t="str">
        <f aca="false">IF(I44=0,"",IF(I44="","",M44/I44))</f>
        <v/>
      </c>
      <c r="P44" s="11" t="str">
        <f aca="false">IF(A44="","",B44-A44)</f>
        <v/>
      </c>
      <c r="Q44" s="28" t="str">
        <f aca="false">IF(M44="","",IF(M44&gt;0,"WIN","LOSS"))</f>
        <v/>
      </c>
      <c r="R44" s="6"/>
      <c r="S44" s="6"/>
    </row>
    <row r="45" customFormat="false" ht="15" hidden="false" customHeight="true" outlineLevel="0" collapsed="false">
      <c r="A45" s="12"/>
      <c r="B45" s="12"/>
      <c r="C45" s="13"/>
      <c r="D45" s="13"/>
      <c r="E45" s="14"/>
      <c r="F45" s="15"/>
      <c r="G45" s="16" t="str">
        <f aca="false">IF(E45="","",E45*F45)</f>
        <v/>
      </c>
      <c r="H45" s="14"/>
      <c r="I45" s="16" t="str">
        <f aca="false">IF(E45="","",( E45-H45)*F45)</f>
        <v/>
      </c>
      <c r="J45" s="14"/>
      <c r="K45" s="13"/>
      <c r="L45" s="16" t="str">
        <f aca="false">IF(J45="","",J45*F45)</f>
        <v/>
      </c>
      <c r="M45" s="16" t="str">
        <f aca="false">IF(J45="","",L45-G45)</f>
        <v/>
      </c>
      <c r="N45" s="17" t="str">
        <f aca="false">IF(E45="","",(J45-E45)/E45)</f>
        <v/>
      </c>
      <c r="O45" s="29" t="str">
        <f aca="false">IF(I45=0,"",IF(I45="","",M45/I45))</f>
        <v/>
      </c>
      <c r="P45" s="18" t="str">
        <f aca="false">IF(A45="","",B45-A45)</f>
        <v/>
      </c>
      <c r="Q45" s="30" t="str">
        <f aca="false">IF(M45="","",IF(M45&gt;0,"WIN","LOSS"))</f>
        <v/>
      </c>
      <c r="R45" s="13"/>
      <c r="S45" s="13"/>
    </row>
    <row r="46" customFormat="false" ht="15" hidden="false" customHeight="true" outlineLevel="0" collapsed="false">
      <c r="A46" s="5"/>
      <c r="B46" s="5"/>
      <c r="C46" s="6"/>
      <c r="D46" s="6"/>
      <c r="E46" s="7"/>
      <c r="F46" s="8"/>
      <c r="G46" s="9" t="str">
        <f aca="false">IF(E46="","",E46*F46)</f>
        <v/>
      </c>
      <c r="H46" s="7"/>
      <c r="I46" s="9" t="str">
        <f aca="false">IF(E46="","",( E46-H46)*F46)</f>
        <v/>
      </c>
      <c r="J46" s="7"/>
      <c r="K46" s="6"/>
      <c r="L46" s="9" t="str">
        <f aca="false">IF(J46="","",J46*F46)</f>
        <v/>
      </c>
      <c r="M46" s="9" t="str">
        <f aca="false">IF(J46="","",L46-G46)</f>
        <v/>
      </c>
      <c r="N46" s="10" t="str">
        <f aca="false">IF(E46="","",(J46-E46)/E46)</f>
        <v/>
      </c>
      <c r="O46" s="27" t="str">
        <f aca="false">IF(I46=0,"",IF(I46="","",M46/I46))</f>
        <v/>
      </c>
      <c r="P46" s="11" t="str">
        <f aca="false">IF(A46="","",B46-A46)</f>
        <v/>
      </c>
      <c r="Q46" s="28" t="str">
        <f aca="false">IF(M46="","",IF(M46&gt;0,"WIN","LOSS"))</f>
        <v/>
      </c>
      <c r="R46" s="6"/>
      <c r="S46" s="6"/>
    </row>
    <row r="47" customFormat="false" ht="15" hidden="false" customHeight="true" outlineLevel="0" collapsed="false">
      <c r="A47" s="12"/>
      <c r="B47" s="12"/>
      <c r="C47" s="13"/>
      <c r="D47" s="13"/>
      <c r="E47" s="14"/>
      <c r="F47" s="15"/>
      <c r="G47" s="16" t="str">
        <f aca="false">IF(E47="","",E47*F47)</f>
        <v/>
      </c>
      <c r="H47" s="14"/>
      <c r="I47" s="16" t="str">
        <f aca="false">IF(E47="","",( E47-H47)*F47)</f>
        <v/>
      </c>
      <c r="J47" s="14"/>
      <c r="K47" s="13"/>
      <c r="L47" s="16" t="str">
        <f aca="false">IF(J47="","",J47*F47)</f>
        <v/>
      </c>
      <c r="M47" s="16" t="str">
        <f aca="false">IF(J47="","",L47-G47)</f>
        <v/>
      </c>
      <c r="N47" s="17" t="str">
        <f aca="false">IF(E47="","",(J47-E47)/E47)</f>
        <v/>
      </c>
      <c r="O47" s="29" t="str">
        <f aca="false">IF(I47=0,"",IF(I47="","",M47/I47))</f>
        <v/>
      </c>
      <c r="P47" s="18" t="str">
        <f aca="false">IF(A47="","",B47-A47)</f>
        <v/>
      </c>
      <c r="Q47" s="30" t="str">
        <f aca="false">IF(M47="","",IF(M47&gt;0,"WIN","LOSS"))</f>
        <v/>
      </c>
      <c r="R47" s="13"/>
      <c r="S47" s="13"/>
    </row>
    <row r="48" customFormat="false" ht="15" hidden="false" customHeight="true" outlineLevel="0" collapsed="false">
      <c r="A48" s="5"/>
      <c r="B48" s="5"/>
      <c r="C48" s="6"/>
      <c r="D48" s="6"/>
      <c r="E48" s="7"/>
      <c r="F48" s="8"/>
      <c r="G48" s="9" t="str">
        <f aca="false">IF(E48="","",E48*F48)</f>
        <v/>
      </c>
      <c r="H48" s="7"/>
      <c r="I48" s="9" t="str">
        <f aca="false">IF(E48="","",( E48-H48)*F48)</f>
        <v/>
      </c>
      <c r="J48" s="7"/>
      <c r="K48" s="6"/>
      <c r="L48" s="9" t="str">
        <f aca="false">IF(J48="","",J48*F48)</f>
        <v/>
      </c>
      <c r="M48" s="9" t="str">
        <f aca="false">IF(J48="","",L48-G48)</f>
        <v/>
      </c>
      <c r="N48" s="10" t="str">
        <f aca="false">IF(E48="","",(J48-E48)/E48)</f>
        <v/>
      </c>
      <c r="O48" s="27" t="str">
        <f aca="false">IF(I48=0,"",IF(I48="","",M48/I48))</f>
        <v/>
      </c>
      <c r="P48" s="11" t="str">
        <f aca="false">IF(A48="","",B48-A48)</f>
        <v/>
      </c>
      <c r="Q48" s="28" t="str">
        <f aca="false">IF(M48="","",IF(M48&gt;0,"WIN","LOSS"))</f>
        <v/>
      </c>
      <c r="R48" s="6"/>
      <c r="S48" s="6"/>
    </row>
    <row r="49" customFormat="false" ht="15" hidden="false" customHeight="true" outlineLevel="0" collapsed="false">
      <c r="A49" s="12"/>
      <c r="B49" s="12"/>
      <c r="C49" s="13"/>
      <c r="D49" s="13"/>
      <c r="E49" s="14"/>
      <c r="F49" s="15"/>
      <c r="G49" s="16" t="str">
        <f aca="false">IF(E49="","",E49*F49)</f>
        <v/>
      </c>
      <c r="H49" s="14"/>
      <c r="I49" s="16" t="str">
        <f aca="false">IF(E49="","",( E49-H49)*F49)</f>
        <v/>
      </c>
      <c r="J49" s="14"/>
      <c r="K49" s="13"/>
      <c r="L49" s="16" t="str">
        <f aca="false">IF(J49="","",J49*F49)</f>
        <v/>
      </c>
      <c r="M49" s="16" t="str">
        <f aca="false">IF(J49="","",L49-G49)</f>
        <v/>
      </c>
      <c r="N49" s="17" t="str">
        <f aca="false">IF(E49="","",(J49-E49)/E49)</f>
        <v/>
      </c>
      <c r="O49" s="29" t="str">
        <f aca="false">IF(I49=0,"",IF(I49="","",M49/I49))</f>
        <v/>
      </c>
      <c r="P49" s="18" t="str">
        <f aca="false">IF(A49="","",B49-A49)</f>
        <v/>
      </c>
      <c r="Q49" s="30" t="str">
        <f aca="false">IF(M49="","",IF(M49&gt;0,"WIN","LOSS"))</f>
        <v/>
      </c>
      <c r="R49" s="13"/>
      <c r="S49" s="13"/>
    </row>
    <row r="50" customFormat="false" ht="15" hidden="false" customHeight="true" outlineLevel="0" collapsed="false">
      <c r="A50" s="5"/>
      <c r="B50" s="5"/>
      <c r="C50" s="6"/>
      <c r="D50" s="6"/>
      <c r="E50" s="7"/>
      <c r="F50" s="8"/>
      <c r="G50" s="9" t="str">
        <f aca="false">IF(E50="","",E50*F50)</f>
        <v/>
      </c>
      <c r="H50" s="7"/>
      <c r="I50" s="9" t="str">
        <f aca="false">IF(E50="","",( E50-H50)*F50)</f>
        <v/>
      </c>
      <c r="J50" s="7"/>
      <c r="K50" s="6"/>
      <c r="L50" s="9" t="str">
        <f aca="false">IF(J50="","",J50*F50)</f>
        <v/>
      </c>
      <c r="M50" s="9" t="str">
        <f aca="false">IF(J50="","",L50-G50)</f>
        <v/>
      </c>
      <c r="N50" s="10" t="str">
        <f aca="false">IF(E50="","",(J50-E50)/E50)</f>
        <v/>
      </c>
      <c r="O50" s="27" t="str">
        <f aca="false">IF(I50=0,"",IF(I50="","",M50/I50))</f>
        <v/>
      </c>
      <c r="P50" s="11" t="str">
        <f aca="false">IF(A50="","",B50-A50)</f>
        <v/>
      </c>
      <c r="Q50" s="28" t="str">
        <f aca="false">IF(M50="","",IF(M50&gt;0,"WIN","LOSS"))</f>
        <v/>
      </c>
      <c r="R50" s="6"/>
      <c r="S50" s="6"/>
    </row>
    <row r="51" customFormat="false" ht="15" hidden="false" customHeight="true" outlineLevel="0" collapsed="false">
      <c r="A51" s="12"/>
      <c r="B51" s="12"/>
      <c r="C51" s="13"/>
      <c r="D51" s="13"/>
      <c r="E51" s="14"/>
      <c r="F51" s="15"/>
      <c r="G51" s="16" t="str">
        <f aca="false">IF(E51="","",E51*F51)</f>
        <v/>
      </c>
      <c r="H51" s="14"/>
      <c r="I51" s="16" t="str">
        <f aca="false">IF(E51="","",( E51-H51)*F51)</f>
        <v/>
      </c>
      <c r="J51" s="14"/>
      <c r="K51" s="13"/>
      <c r="L51" s="16" t="str">
        <f aca="false">IF(J51="","",J51*F51)</f>
        <v/>
      </c>
      <c r="M51" s="16" t="str">
        <f aca="false">IF(J51="","",L51-G51)</f>
        <v/>
      </c>
      <c r="N51" s="17" t="str">
        <f aca="false">IF(E51="","",(J51-E51)/E51)</f>
        <v/>
      </c>
      <c r="O51" s="29" t="str">
        <f aca="false">IF(I51=0,"",IF(I51="","",M51/I51))</f>
        <v/>
      </c>
      <c r="P51" s="18" t="str">
        <f aca="false">IF(A51="","",B51-A51)</f>
        <v/>
      </c>
      <c r="Q51" s="30" t="str">
        <f aca="false">IF(M51="","",IF(M51&gt;0,"WIN","LOSS"))</f>
        <v/>
      </c>
      <c r="R51" s="13"/>
      <c r="S51" s="13"/>
    </row>
    <row r="52" customFormat="false" ht="15" hidden="false" customHeight="true" outlineLevel="0" collapsed="false">
      <c r="A52" s="5"/>
      <c r="B52" s="5"/>
      <c r="C52" s="6"/>
      <c r="D52" s="6"/>
      <c r="E52" s="7"/>
      <c r="F52" s="8"/>
      <c r="G52" s="9" t="str">
        <f aca="false">IF(E52="","",E52*F52)</f>
        <v/>
      </c>
      <c r="H52" s="7"/>
      <c r="I52" s="9" t="str">
        <f aca="false">IF(E52="","",( E52-H52)*F52)</f>
        <v/>
      </c>
      <c r="J52" s="7"/>
      <c r="K52" s="6"/>
      <c r="L52" s="9" t="str">
        <f aca="false">IF(J52="","",J52*F52)</f>
        <v/>
      </c>
      <c r="M52" s="9" t="str">
        <f aca="false">IF(J52="","",L52-G52)</f>
        <v/>
      </c>
      <c r="N52" s="10" t="str">
        <f aca="false">IF(E52="","",(J52-E52)/E52)</f>
        <v/>
      </c>
      <c r="O52" s="27" t="str">
        <f aca="false">IF(I52=0,"",IF(I52="","",M52/I52))</f>
        <v/>
      </c>
      <c r="P52" s="11" t="str">
        <f aca="false">IF(A52="","",B52-A52)</f>
        <v/>
      </c>
      <c r="Q52" s="28" t="str">
        <f aca="false">IF(M52="","",IF(M52&gt;0,"WIN","LOSS"))</f>
        <v/>
      </c>
      <c r="R52" s="6"/>
      <c r="S52" s="6"/>
    </row>
    <row r="53" customFormat="false" ht="15" hidden="false" customHeight="true" outlineLevel="0" collapsed="false">
      <c r="A53" s="12"/>
      <c r="B53" s="12"/>
      <c r="C53" s="13"/>
      <c r="D53" s="13"/>
      <c r="E53" s="14"/>
      <c r="F53" s="15"/>
      <c r="G53" s="16" t="str">
        <f aca="false">IF(E53="","",E53*F53)</f>
        <v/>
      </c>
      <c r="H53" s="14"/>
      <c r="I53" s="16" t="str">
        <f aca="false">IF(E53="","",( E53-H53)*F53)</f>
        <v/>
      </c>
      <c r="J53" s="14"/>
      <c r="K53" s="13"/>
      <c r="L53" s="16" t="str">
        <f aca="false">IF(J53="","",J53*F53)</f>
        <v/>
      </c>
      <c r="M53" s="16" t="str">
        <f aca="false">IF(J53="","",L53-G53)</f>
        <v/>
      </c>
      <c r="N53" s="17" t="str">
        <f aca="false">IF(E53="","",(J53-E53)/E53)</f>
        <v/>
      </c>
      <c r="O53" s="29" t="str">
        <f aca="false">IF(I53=0,"",IF(I53="","",M53/I53))</f>
        <v/>
      </c>
      <c r="P53" s="18" t="str">
        <f aca="false">IF(A53="","",B53-A53)</f>
        <v/>
      </c>
      <c r="Q53" s="30" t="str">
        <f aca="false">IF(M53="","",IF(M53&gt;0,"WIN","LOSS"))</f>
        <v/>
      </c>
      <c r="R53" s="13"/>
      <c r="S53" s="13"/>
    </row>
    <row r="55" customFormat="false" ht="21.75" hidden="false" customHeight="true" outlineLevel="0" collapsed="false">
      <c r="A55" s="19" t="s">
        <v>20</v>
      </c>
      <c r="B55" s="19"/>
      <c r="C55" s="19"/>
      <c r="D55" s="19"/>
      <c r="E55" s="19"/>
      <c r="F55" s="19"/>
      <c r="G55" s="20" t="n">
        <f aca="false">SUM(G4:G53)</f>
        <v>0</v>
      </c>
      <c r="I55" s="20" t="n">
        <f aca="false">SUM(I4:I53)</f>
        <v>0</v>
      </c>
      <c r="L55" s="20" t="n">
        <f aca="false">SUM(L4:L53)</f>
        <v>0</v>
      </c>
      <c r="M55" s="20" t="n">
        <f aca="false">SUM(M4:M53)</f>
        <v>0</v>
      </c>
      <c r="N55" s="21" t="str">
        <f aca="false">IF(G55=0,"",M55/G55)</f>
        <v/>
      </c>
    </row>
    <row r="57" customFormat="false" ht="15" hidden="false" customHeight="true" outlineLevel="0" collapsed="false">
      <c r="A57" s="26" t="s">
        <v>25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</sheetData>
  <mergeCells count="4">
    <mergeCell ref="A1:S1"/>
    <mergeCell ref="A2:S2"/>
    <mergeCell ref="A55:F55"/>
    <mergeCell ref="A57:S57"/>
  </mergeCells>
  <conditionalFormatting sqref="Q4:Q53">
    <cfRule type="cellIs" priority="2" operator="equal" aboveAverage="0" equalAverage="0" bottom="0" percent="0" rank="0" text="" dxfId="0">
      <formula>"WIN"</formula>
    </cfRule>
    <cfRule type="cellIs" priority="3" operator="equal" aboveAverage="0" equalAverage="0" bottom="0" percent="0" rank="0" text="" dxfId="1">
      <formula>"LOSS"</formula>
    </cfRule>
  </conditionalFormatting>
  <conditionalFormatting sqref="M4:M53">
    <cfRule type="colorScale" priority="4">
      <colorScale>
        <cfvo type="min" val="0"/>
        <cfvo type="num" val="0"/>
        <cfvo type="max" val="0"/>
        <color rgb="FFFFC7CE"/>
        <color rgb="FFFFFFFF"/>
        <color rgb="FFC6EFCE"/>
      </colorScale>
    </cfRule>
  </conditionalFormatting>
  <dataValidations count="2">
    <dataValidation allowBlank="true" errorStyle="stop" operator="between" showDropDown="false" showErrorMessage="false" showInputMessage="false" sqref="K4:K53" type="list">
      <formula1>"Stop Hit,Trailing Stop,Target Reached,Stage Change,Sector Rotation,Portfolio Trim,Thesis Change"</formula1>
      <formula2>0</formula2>
    </dataValidation>
    <dataValidation allowBlank="true" errorStyle="stop" operator="between" showDropDown="false" showErrorMessage="false" showInputMessage="false" sqref="D4:D53" type="list">
      <formula1>"Minervini,Darvas,Weinstein,Magee,Livermore,Mixed"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6"/>
    <col collapsed="false" customWidth="true" hidden="false" outlineLevel="0" max="3" min="3" style="1" width="45"/>
    <col collapsed="false" customWidth="true" hidden="false" outlineLevel="0" max="6" min="4" style="1" width="10"/>
  </cols>
  <sheetData>
    <row r="1" customFormat="false" ht="27.75" hidden="false" customHeight="true" outlineLevel="0" collapsed="false">
      <c r="A1" s="2" t="s">
        <v>38</v>
      </c>
      <c r="B1" s="2"/>
      <c r="C1" s="2"/>
      <c r="D1" s="2"/>
      <c r="E1" s="2"/>
      <c r="F1" s="2"/>
    </row>
    <row r="2" customFormat="false" ht="21.75" hidden="false" customHeight="true" outlineLevel="0" collapsed="false">
      <c r="A2" s="31" t="s">
        <v>39</v>
      </c>
      <c r="B2" s="32" t="n">
        <v>500000</v>
      </c>
      <c r="C2" s="33" t="s">
        <v>40</v>
      </c>
      <c r="D2" s="33"/>
      <c r="E2" s="33"/>
      <c r="F2" s="33"/>
    </row>
    <row r="3" customFormat="false" ht="15" hidden="false" customHeight="true" outlineLevel="0" collapsed="false">
      <c r="B3" s="34" t="n">
        <f aca="false">B2</f>
        <v>500000</v>
      </c>
    </row>
    <row r="4" customFormat="false" ht="19.5" hidden="false" customHeight="true" outlineLevel="0" collapsed="false">
      <c r="A4" s="35" t="s">
        <v>41</v>
      </c>
      <c r="B4" s="35"/>
      <c r="C4" s="35"/>
      <c r="D4" s="35"/>
      <c r="E4" s="35"/>
      <c r="F4" s="35"/>
    </row>
    <row r="5" customFormat="false" ht="18" hidden="false" customHeight="true" outlineLevel="0" collapsed="false">
      <c r="A5" s="36" t="s">
        <v>42</v>
      </c>
      <c r="B5" s="37" t="n">
        <f aca="false">'Active Positions'!F25</f>
        <v>0</v>
      </c>
      <c r="C5" s="38" t="s">
        <v>43</v>
      </c>
      <c r="D5" s="38"/>
      <c r="E5" s="38"/>
      <c r="F5" s="38"/>
    </row>
    <row r="6" customFormat="false" ht="18" hidden="false" customHeight="true" outlineLevel="0" collapsed="false">
      <c r="A6" s="36" t="s">
        <v>44</v>
      </c>
      <c r="B6" s="39" t="n">
        <f aca="false">'Active Positions'!G25</f>
        <v>0</v>
      </c>
      <c r="C6" s="38" t="s">
        <v>45</v>
      </c>
      <c r="D6" s="38"/>
      <c r="E6" s="38"/>
      <c r="F6" s="38"/>
    </row>
    <row r="7" customFormat="false" ht="18" hidden="false" customHeight="true" outlineLevel="0" collapsed="false">
      <c r="A7" s="36" t="s">
        <v>46</v>
      </c>
      <c r="B7" s="39" t="n">
        <f aca="false">'Active Positions'!M25</f>
        <v>0</v>
      </c>
      <c r="C7" s="38" t="s">
        <v>47</v>
      </c>
      <c r="D7" s="38"/>
      <c r="E7" s="38"/>
      <c r="F7" s="38"/>
    </row>
    <row r="8" customFormat="false" ht="18" hidden="false" customHeight="true" outlineLevel="0" collapsed="false">
      <c r="A8" s="36" t="s">
        <v>48</v>
      </c>
      <c r="B8" s="39" t="n">
        <f aca="false">'Active Positions'!N25</f>
        <v>0</v>
      </c>
      <c r="C8" s="38" t="s">
        <v>49</v>
      </c>
      <c r="D8" s="38"/>
      <c r="E8" s="38"/>
      <c r="F8" s="38"/>
    </row>
    <row r="9" customFormat="false" ht="18" hidden="false" customHeight="true" outlineLevel="0" collapsed="false">
      <c r="A9" s="36" t="s">
        <v>50</v>
      </c>
      <c r="B9" s="40" t="str">
        <f aca="false">'Active Positions'!O25</f>
        <v/>
      </c>
      <c r="C9" s="38" t="s">
        <v>51</v>
      </c>
      <c r="D9" s="38"/>
      <c r="E9" s="38"/>
      <c r="F9" s="38"/>
    </row>
    <row r="10" customFormat="false" ht="18" hidden="false" customHeight="true" outlineLevel="0" collapsed="false">
      <c r="A10" s="36" t="s">
        <v>52</v>
      </c>
      <c r="B10" s="39" t="n">
        <f aca="false">B2-'Active Positions'!G25</f>
        <v>500000</v>
      </c>
      <c r="C10" s="38" t="s">
        <v>53</v>
      </c>
      <c r="D10" s="38"/>
      <c r="E10" s="38"/>
      <c r="F10" s="38"/>
    </row>
    <row r="11" customFormat="false" ht="18" hidden="false" customHeight="true" outlineLevel="0" collapsed="false">
      <c r="A11" s="36" t="s">
        <v>54</v>
      </c>
      <c r="B11" s="40" t="n">
        <f aca="false">IF(B2=0,0,(B2-'Active Positions'!G25)/B2)</f>
        <v>1</v>
      </c>
      <c r="C11" s="38" t="s">
        <v>55</v>
      </c>
      <c r="D11" s="38"/>
      <c r="E11" s="38"/>
      <c r="F11" s="38"/>
    </row>
    <row r="13" customFormat="false" ht="19.5" hidden="false" customHeight="true" outlineLevel="0" collapsed="false">
      <c r="A13" s="35" t="s">
        <v>56</v>
      </c>
      <c r="B13" s="35"/>
      <c r="C13" s="35"/>
      <c r="D13" s="35"/>
      <c r="E13" s="35"/>
      <c r="F13" s="35"/>
    </row>
    <row r="14" customFormat="false" ht="18" hidden="false" customHeight="true" outlineLevel="0" collapsed="false">
      <c r="A14" s="36" t="s">
        <v>57</v>
      </c>
      <c r="B14" s="37" t="n">
        <f aca="false">COUNTA('Closed Trades'!C4:C53)</f>
        <v>0</v>
      </c>
    </row>
    <row r="15" customFormat="false" ht="18" hidden="false" customHeight="true" outlineLevel="0" collapsed="false">
      <c r="A15" s="36" t="s">
        <v>58</v>
      </c>
      <c r="B15" s="37" t="n">
        <f aca="false">COUNTIF('Closed Trades'!Q4:Q53,"WIN")</f>
        <v>0</v>
      </c>
    </row>
    <row r="16" customFormat="false" ht="18" hidden="false" customHeight="true" outlineLevel="0" collapsed="false">
      <c r="A16" s="36" t="s">
        <v>59</v>
      </c>
      <c r="B16" s="37" t="n">
        <f aca="false">COUNTIF('Closed Trades'!Q4:Q53,"LOSS")</f>
        <v>0</v>
      </c>
    </row>
    <row r="17" customFormat="false" ht="18" hidden="false" customHeight="true" outlineLevel="0" collapsed="false">
      <c r="A17" s="36" t="s">
        <v>60</v>
      </c>
      <c r="B17" s="40" t="n">
        <f aca="false">IF(COUNTA('Closed Trades'!Q4:Q53)=0,"",COUNTIF('Closed Trades'!Q4:Q53,"WIN")/COUNTA('Closed Trades'!Q4:Q53))</f>
        <v>0</v>
      </c>
      <c r="C17" s="38" t="s">
        <v>61</v>
      </c>
      <c r="D17" s="38"/>
      <c r="E17" s="38"/>
      <c r="F17" s="38"/>
    </row>
    <row r="18" customFormat="false" ht="18" hidden="false" customHeight="true" outlineLevel="0" collapsed="false">
      <c r="A18" s="36" t="s">
        <v>62</v>
      </c>
      <c r="B18" s="39" t="n">
        <f aca="false">'Closed Trades'!M55</f>
        <v>0</v>
      </c>
    </row>
    <row r="19" customFormat="false" ht="18" hidden="false" customHeight="true" outlineLevel="0" collapsed="false">
      <c r="A19" s="36" t="s">
        <v>63</v>
      </c>
      <c r="B19" s="39" t="str">
        <f aca="false">IF(COUNTIF('Closed Trades'!Q4:Q53,"WIN")=0,"",AVERAGEIF('Closed Trades'!Q4:Q53,"WIN",'Closed Trades'!M4:M53))</f>
        <v/>
      </c>
    </row>
    <row r="20" customFormat="false" ht="18" hidden="false" customHeight="true" outlineLevel="0" collapsed="false">
      <c r="A20" s="36" t="s">
        <v>64</v>
      </c>
      <c r="B20" s="39" t="str">
        <f aca="false">IF(COUNTIF('Closed Trades'!Q4:Q53,"LOSS")=0,"",AVERAGEIF('Closed Trades'!Q4:Q53,"LOSS",'Closed Trades'!M4:M53))</f>
        <v/>
      </c>
    </row>
    <row r="21" customFormat="false" ht="18" hidden="false" customHeight="true" outlineLevel="0" collapsed="false">
      <c r="A21" s="36" t="s">
        <v>65</v>
      </c>
      <c r="B21" s="40" t="str">
        <f aca="false">IF(COUNTIF('Closed Trades'!Q4:Q53,"WIN")=0,"",AVERAGEIF('Closed Trades'!Q4:Q53,"WIN",'Closed Trades'!N4:N53))</f>
        <v/>
      </c>
    </row>
    <row r="22" customFormat="false" ht="18" hidden="false" customHeight="true" outlineLevel="0" collapsed="false">
      <c r="A22" s="36" t="s">
        <v>66</v>
      </c>
      <c r="B22" s="40" t="str">
        <f aca="false">IF(COUNTIF('Closed Trades'!Q4:Q53,"LOSS")=0,"",AVERAGEIF('Closed Trades'!Q4:Q53,"LOSS",'Closed Trades'!N4:N53))</f>
        <v/>
      </c>
    </row>
    <row r="23" customFormat="false" ht="18" hidden="false" customHeight="true" outlineLevel="0" collapsed="false">
      <c r="A23" s="36" t="s">
        <v>67</v>
      </c>
      <c r="B23" s="41" t="str">
        <f aca="false">IFERROR(IF(COUNTA('Closed Trades'!O4:O53)=0,"",AVERAGE('Closed Trades'!O4:O53)),"—")</f>
        <v>—</v>
      </c>
      <c r="C23" s="38" t="s">
        <v>68</v>
      </c>
      <c r="D23" s="38"/>
      <c r="E23" s="38"/>
      <c r="F23" s="38"/>
    </row>
    <row r="24" customFormat="false" ht="18" hidden="false" customHeight="true" outlineLevel="0" collapsed="false">
      <c r="A24" s="36" t="s">
        <v>69</v>
      </c>
      <c r="B24" s="39" t="n">
        <f aca="false">IF(COUNTA('Closed Trades'!M4:M53)=0,"",MAX('Closed Trades'!M4:M53))</f>
        <v>0</v>
      </c>
    </row>
    <row r="25" customFormat="false" ht="18" hidden="false" customHeight="true" outlineLevel="0" collapsed="false">
      <c r="A25" s="36" t="s">
        <v>70</v>
      </c>
      <c r="B25" s="39" t="n">
        <f aca="false">IF(COUNTA('Closed Trades'!M4:M53)=0,"",MIN('Closed Trades'!M4:M53))</f>
        <v>0</v>
      </c>
    </row>
    <row r="26" customFormat="false" ht="18" hidden="false" customHeight="true" outlineLevel="0" collapsed="false">
      <c r="A26" s="36" t="s">
        <v>71</v>
      </c>
      <c r="B26" s="37" t="str">
        <f aca="false">IFERROR(IF(COUNTA('Closed Trades'!P4:P53)=0,"",AVERAGE('Closed Trades'!P4:P53)),"—")</f>
        <v>—</v>
      </c>
      <c r="C26" s="38" t="s">
        <v>72</v>
      </c>
      <c r="D26" s="38"/>
      <c r="E26" s="38"/>
      <c r="F26" s="38"/>
    </row>
    <row r="28" customFormat="false" ht="19.5" hidden="false" customHeight="true" outlineLevel="0" collapsed="false">
      <c r="A28" s="35" t="s">
        <v>73</v>
      </c>
      <c r="B28" s="35"/>
      <c r="C28" s="35"/>
      <c r="D28" s="35"/>
      <c r="E28" s="35"/>
      <c r="F28" s="35"/>
    </row>
    <row r="29" customFormat="false" ht="18" hidden="false" customHeight="true" outlineLevel="0" collapsed="false">
      <c r="A29" s="36" t="s">
        <v>74</v>
      </c>
      <c r="B29" s="39" t="str">
        <f aca="false">IFERROR(IF(COUNTA('Closed Trades'!Q4:Q53)=0,"",(COUNTIF('Closed Trades'!Q4:Q53,"WIN")/COUNTA('Closed Trades'!Q4:Q53))*AVERAGEIF('Closed Trades'!Q4:Q53,"WIN",'Closed Trades'!M4:M53)+(COUNTIF('Closed Trades'!Q4:Q53,"LOSS")/COUNTA('Closed Trades'!Q4:Q53))*AVERAGEIF('Closed Trades'!Q4:Q53,"LOSS",'Closed Trades'!M4:M53)),"—")</f>
        <v>—</v>
      </c>
      <c r="C29" s="38" t="s">
        <v>75</v>
      </c>
      <c r="D29" s="38"/>
      <c r="E29" s="38"/>
      <c r="F29" s="38"/>
    </row>
    <row r="33" customFormat="false" ht="15" hidden="false" customHeight="true" outlineLevel="0" collapsed="false">
      <c r="A33" s="22" t="s">
        <v>76</v>
      </c>
    </row>
    <row r="34" customFormat="false" ht="13.5" hidden="false" customHeight="true" outlineLevel="0" collapsed="false">
      <c r="A34" s="42" t="s">
        <v>77</v>
      </c>
      <c r="B34" s="42"/>
      <c r="C34" s="42"/>
      <c r="D34" s="42"/>
      <c r="E34" s="42"/>
      <c r="F34" s="42"/>
    </row>
    <row r="35" customFormat="false" ht="13.5" hidden="false" customHeight="true" outlineLevel="0" collapsed="false">
      <c r="A35" s="42" t="s">
        <v>78</v>
      </c>
      <c r="B35" s="42"/>
      <c r="C35" s="42"/>
      <c r="D35" s="42"/>
      <c r="E35" s="42"/>
      <c r="F35" s="42"/>
    </row>
    <row r="36" customFormat="false" ht="13.5" hidden="false" customHeight="true" outlineLevel="0" collapsed="false">
      <c r="A36" s="42" t="s">
        <v>79</v>
      </c>
      <c r="B36" s="42"/>
      <c r="C36" s="42"/>
      <c r="D36" s="42"/>
      <c r="E36" s="42"/>
      <c r="F36" s="42"/>
    </row>
    <row r="37" customFormat="false" ht="13.5" hidden="false" customHeight="true" outlineLevel="0" collapsed="false">
      <c r="A37" s="42" t="s">
        <v>80</v>
      </c>
      <c r="B37" s="42"/>
      <c r="C37" s="42"/>
      <c r="D37" s="42"/>
      <c r="E37" s="42"/>
      <c r="F37" s="42"/>
    </row>
    <row r="38" customFormat="false" ht="13.5" hidden="false" customHeight="true" outlineLevel="0" collapsed="false">
      <c r="A38" s="42" t="s">
        <v>81</v>
      </c>
      <c r="B38" s="42"/>
      <c r="C38" s="42"/>
      <c r="D38" s="42"/>
      <c r="E38" s="42"/>
      <c r="F38" s="42"/>
    </row>
    <row r="39" customFormat="false" ht="13.5" hidden="false" customHeight="true" outlineLevel="0" collapsed="false">
      <c r="A39" s="42" t="s">
        <v>82</v>
      </c>
      <c r="B39" s="42"/>
      <c r="C39" s="42"/>
      <c r="D39" s="42"/>
      <c r="E39" s="42"/>
      <c r="F39" s="42"/>
    </row>
    <row r="41" customFormat="false" ht="15" hidden="false" customHeight="true" outlineLevel="0" collapsed="false">
      <c r="A41" s="26" t="s">
        <v>25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</sheetData>
  <mergeCells count="23">
    <mergeCell ref="A1:F1"/>
    <mergeCell ref="C2:F2"/>
    <mergeCell ref="A4:F4"/>
    <mergeCell ref="C5:F5"/>
    <mergeCell ref="C6:F6"/>
    <mergeCell ref="C7:F7"/>
    <mergeCell ref="C8:F8"/>
    <mergeCell ref="C9:F9"/>
    <mergeCell ref="C10:F10"/>
    <mergeCell ref="C11:F11"/>
    <mergeCell ref="A13:F13"/>
    <mergeCell ref="C17:F17"/>
    <mergeCell ref="C23:F23"/>
    <mergeCell ref="C26:F26"/>
    <mergeCell ref="A28:F28"/>
    <mergeCell ref="C29:F29"/>
    <mergeCell ref="A34:F34"/>
    <mergeCell ref="A35:F35"/>
    <mergeCell ref="A36:F36"/>
    <mergeCell ref="A37:F37"/>
    <mergeCell ref="A38:F38"/>
    <mergeCell ref="A39:F39"/>
    <mergeCell ref="A41:S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2026-05-03T03:43:29Z</dcterms:created>
  <dc:creator>openpyxl</dc:creator>
  <dc:description/>
  <dc:language>en-US</dc:language>
  <cp:lastModifiedBy/>
  <dcterms:modified xsi:type="dcterms:W3CDTF">2026-05-03T03:43:45Z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